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etrone\Desktop\Budgets for website\"/>
    </mc:Choice>
  </mc:AlternateContent>
  <bookViews>
    <workbookView xWindow="0" yWindow="0" windowWidth="11496" windowHeight="5412" firstSheet="1" activeTab="2"/>
  </bookViews>
  <sheets>
    <sheet name="Cost Share" sheetId="10" r:id="rId1"/>
    <sheet name="Person Month Conversion Chart" sheetId="7" r:id="rId2"/>
    <sheet name="Total Budget" sheetId="2" r:id="rId3"/>
    <sheet name="Year 1" sheetId="1" r:id="rId4"/>
    <sheet name="Year 2" sheetId="4" r:id="rId5"/>
    <sheet name="Year 3" sheetId="5" r:id="rId6"/>
    <sheet name="Year 4" sheetId="8" r:id="rId7"/>
    <sheet name="Year 5" sheetId="9" r:id="rId8"/>
  </sheets>
  <definedNames>
    <definedName name="_xlnm.Print_Area" localSheetId="2">'Total Budget'!$A$1:$H$48</definedName>
    <definedName name="_xlnm.Print_Area" localSheetId="3">'Year 1'!$A$1:$Q$97</definedName>
    <definedName name="_xlnm.Print_Area" localSheetId="4">'Year 2'!$A$1:$Q$99</definedName>
    <definedName name="_xlnm.Print_Area" localSheetId="5">'Year 3'!$A$1:$Q$96</definedName>
    <definedName name="_xlnm.Print_Area" localSheetId="6">'Year 4'!$A$1:$Q$96</definedName>
    <definedName name="_xlnm.Print_Area" localSheetId="7">'Year 5'!$A$1:$Q$96</definedName>
  </definedNames>
  <calcPr calcId="162913"/>
</workbook>
</file>

<file path=xl/calcChain.xml><?xml version="1.0" encoding="utf-8"?>
<calcChain xmlns="http://schemas.openxmlformats.org/spreadsheetml/2006/main">
  <c r="E68" i="9" l="1"/>
  <c r="E68" i="8"/>
  <c r="M12" i="1" l="1"/>
  <c r="N12" i="1" s="1"/>
  <c r="M13" i="1"/>
  <c r="N13" i="1"/>
  <c r="O13" i="1" s="1"/>
  <c r="M14" i="1"/>
  <c r="M15" i="1"/>
  <c r="O15" i="1" s="1"/>
  <c r="N15" i="1"/>
  <c r="M16" i="1"/>
  <c r="N16" i="1" s="1"/>
  <c r="O16" i="1" s="1"/>
  <c r="Q65" i="1"/>
  <c r="M21" i="1"/>
  <c r="O21" i="1" s="1"/>
  <c r="N21" i="1"/>
  <c r="M22" i="1"/>
  <c r="N22" i="1" s="1"/>
  <c r="M23" i="1"/>
  <c r="N23" i="1"/>
  <c r="O23" i="1" s="1"/>
  <c r="M24" i="1"/>
  <c r="N24" i="1" s="1"/>
  <c r="O24" i="1" s="1"/>
  <c r="M25" i="1"/>
  <c r="O25" i="1" s="1"/>
  <c r="N25" i="1"/>
  <c r="M26" i="1"/>
  <c r="N26" i="1" s="1"/>
  <c r="M27" i="1"/>
  <c r="N27" i="1"/>
  <c r="O27" i="1" s="1"/>
  <c r="M28" i="1"/>
  <c r="N28" i="1" s="1"/>
  <c r="O28" i="1" s="1"/>
  <c r="M29" i="1"/>
  <c r="O29" i="1" s="1"/>
  <c r="N29" i="1"/>
  <c r="O46" i="1"/>
  <c r="O47" i="1"/>
  <c r="O48" i="1"/>
  <c r="O58" i="1"/>
  <c r="O68" i="1"/>
  <c r="O71" i="1" s="1"/>
  <c r="O69" i="1"/>
  <c r="O70" i="1"/>
  <c r="F6" i="10"/>
  <c r="H6" i="10" s="1"/>
  <c r="B14" i="10" s="1"/>
  <c r="G6" i="10"/>
  <c r="F7" i="10"/>
  <c r="G7" i="10" s="1"/>
  <c r="H7" i="10" s="1"/>
  <c r="F3" i="10"/>
  <c r="H3" i="10" s="1"/>
  <c r="B10" i="10" s="1"/>
  <c r="G3" i="10"/>
  <c r="F4" i="10"/>
  <c r="G4" i="10" s="1"/>
  <c r="H4" i="10" s="1"/>
  <c r="I13" i="4"/>
  <c r="I13" i="5" s="1"/>
  <c r="I12" i="4"/>
  <c r="I12" i="5" s="1"/>
  <c r="M13" i="4"/>
  <c r="N13" i="4" s="1"/>
  <c r="O13" i="4" s="1"/>
  <c r="M12" i="4"/>
  <c r="O11" i="7"/>
  <c r="I14" i="5"/>
  <c r="I14" i="8" s="1"/>
  <c r="I15" i="5"/>
  <c r="I15" i="8" s="1"/>
  <c r="I16" i="5"/>
  <c r="M16" i="5" s="1"/>
  <c r="I21" i="4"/>
  <c r="I21" i="5" s="1"/>
  <c r="I22" i="4"/>
  <c r="I22" i="5" s="1"/>
  <c r="I23" i="4"/>
  <c r="I23" i="5" s="1"/>
  <c r="I24" i="4"/>
  <c r="M24" i="4" s="1"/>
  <c r="I25" i="4"/>
  <c r="I25" i="5" s="1"/>
  <c r="M29" i="9"/>
  <c r="O29" i="9" s="1"/>
  <c r="N29" i="9"/>
  <c r="M28" i="9"/>
  <c r="N28" i="9" s="1"/>
  <c r="O28" i="9" s="1"/>
  <c r="M27" i="9"/>
  <c r="N27" i="9"/>
  <c r="O27" i="9" s="1"/>
  <c r="M26" i="9"/>
  <c r="M29" i="8"/>
  <c r="O29" i="8" s="1"/>
  <c r="N29" i="8"/>
  <c r="M28" i="8"/>
  <c r="N28" i="8" s="1"/>
  <c r="O28" i="8" s="1"/>
  <c r="M27" i="8"/>
  <c r="N27" i="8"/>
  <c r="O27" i="8" s="1"/>
  <c r="M26" i="8"/>
  <c r="M29" i="5"/>
  <c r="O29" i="5" s="1"/>
  <c r="N29" i="5"/>
  <c r="M28" i="5"/>
  <c r="N28" i="5" s="1"/>
  <c r="O28" i="5" s="1"/>
  <c r="M27" i="5"/>
  <c r="N27" i="5"/>
  <c r="O27" i="5" s="1"/>
  <c r="M26" i="5"/>
  <c r="M15" i="5"/>
  <c r="N15" i="5" s="1"/>
  <c r="O15" i="5" s="1"/>
  <c r="M29" i="4"/>
  <c r="M28" i="4"/>
  <c r="O28" i="4" s="1"/>
  <c r="N28" i="4"/>
  <c r="M27" i="4"/>
  <c r="N27" i="4" s="1"/>
  <c r="O27" i="4" s="1"/>
  <c r="M26" i="4"/>
  <c r="O26" i="4" s="1"/>
  <c r="N26" i="4"/>
  <c r="M25" i="4"/>
  <c r="M23" i="4"/>
  <c r="N23" i="4" s="1"/>
  <c r="N12" i="4"/>
  <c r="M14" i="4"/>
  <c r="N14" i="4"/>
  <c r="M15" i="4"/>
  <c r="N15" i="4"/>
  <c r="O15" i="4" s="1"/>
  <c r="M16" i="4"/>
  <c r="N16" i="4"/>
  <c r="O16" i="4"/>
  <c r="O14" i="4"/>
  <c r="E71" i="4"/>
  <c r="E68" i="5" s="1"/>
  <c r="O68" i="5" s="1"/>
  <c r="O69" i="5"/>
  <c r="O63" i="4"/>
  <c r="D48" i="5"/>
  <c r="D48" i="8" s="1"/>
  <c r="O48" i="8" s="1"/>
  <c r="D47" i="4"/>
  <c r="O47" i="4" s="1"/>
  <c r="D47" i="5"/>
  <c r="D47" i="8" s="1"/>
  <c r="O47" i="8" s="1"/>
  <c r="D46" i="4"/>
  <c r="D46" i="5" s="1"/>
  <c r="C44" i="2"/>
  <c r="D44" i="2"/>
  <c r="H44" i="2" s="1"/>
  <c r="E44" i="2"/>
  <c r="F44" i="2"/>
  <c r="G44" i="2"/>
  <c r="Q65" i="8"/>
  <c r="F12" i="2"/>
  <c r="O48" i="4"/>
  <c r="O46" i="4"/>
  <c r="O71" i="4"/>
  <c r="D34" i="2" s="1"/>
  <c r="O72" i="4"/>
  <c r="D35" i="2" s="1"/>
  <c r="O73" i="4"/>
  <c r="M64" i="4"/>
  <c r="M65" i="4"/>
  <c r="M66" i="4"/>
  <c r="Q68" i="4"/>
  <c r="Q65" i="5"/>
  <c r="Q65" i="9"/>
  <c r="E36" i="2"/>
  <c r="F36" i="2"/>
  <c r="G36" i="2"/>
  <c r="H36" i="2" s="1"/>
  <c r="C35" i="2"/>
  <c r="H35" i="2" s="1"/>
  <c r="E35" i="2"/>
  <c r="F35" i="2"/>
  <c r="G35" i="2"/>
  <c r="C33" i="2"/>
  <c r="D33" i="2"/>
  <c r="E33" i="2"/>
  <c r="F33" i="2"/>
  <c r="G33" i="2"/>
  <c r="C32" i="2"/>
  <c r="D32" i="2"/>
  <c r="E32" i="2"/>
  <c r="F32" i="2"/>
  <c r="G32" i="2"/>
  <c r="H32" i="2"/>
  <c r="C31" i="2"/>
  <c r="D31" i="2"/>
  <c r="E31" i="2"/>
  <c r="F31" i="2"/>
  <c r="G31" i="2"/>
  <c r="C30" i="2"/>
  <c r="D30" i="2"/>
  <c r="E30" i="2"/>
  <c r="F30" i="2"/>
  <c r="G30" i="2"/>
  <c r="H30" i="2"/>
  <c r="C29" i="2"/>
  <c r="C28" i="2"/>
  <c r="D28" i="2"/>
  <c r="E28" i="2"/>
  <c r="F28" i="2"/>
  <c r="G28" i="2"/>
  <c r="H28" i="2"/>
  <c r="C27" i="2"/>
  <c r="H27" i="2" s="1"/>
  <c r="D27" i="2"/>
  <c r="E27" i="2"/>
  <c r="F27" i="2"/>
  <c r="G27" i="2"/>
  <c r="C24" i="2"/>
  <c r="D24" i="2"/>
  <c r="E24" i="2"/>
  <c r="F24" i="2"/>
  <c r="G24" i="2"/>
  <c r="H24" i="2"/>
  <c r="C23" i="2"/>
  <c r="D23" i="2"/>
  <c r="E23" i="2"/>
  <c r="F23" i="2"/>
  <c r="G23" i="2"/>
  <c r="C22" i="2"/>
  <c r="D22" i="2"/>
  <c r="E22" i="2"/>
  <c r="F22" i="2"/>
  <c r="G22" i="2"/>
  <c r="H22" i="2"/>
  <c r="C21" i="2"/>
  <c r="D21" i="2"/>
  <c r="E21" i="2"/>
  <c r="F21" i="2"/>
  <c r="G21" i="2"/>
  <c r="C20" i="2"/>
  <c r="D20" i="2"/>
  <c r="E20" i="2"/>
  <c r="F20" i="2"/>
  <c r="G20" i="2"/>
  <c r="H20" i="2"/>
  <c r="C19" i="2"/>
  <c r="D19" i="2"/>
  <c r="E19" i="2"/>
  <c r="F19" i="2"/>
  <c r="G19" i="2"/>
  <c r="C16" i="2"/>
  <c r="D16" i="2"/>
  <c r="E16" i="2"/>
  <c r="F16" i="2"/>
  <c r="G16" i="2"/>
  <c r="H16" i="2"/>
  <c r="C15" i="2"/>
  <c r="D15" i="2"/>
  <c r="E15" i="2"/>
  <c r="C8" i="2"/>
  <c r="D8" i="2"/>
  <c r="E8" i="2"/>
  <c r="F8" i="2"/>
  <c r="G8" i="2"/>
  <c r="O97" i="4"/>
  <c r="O94" i="5"/>
  <c r="O94" i="8"/>
  <c r="O94" i="9"/>
  <c r="D46" i="2"/>
  <c r="E46" i="2"/>
  <c r="F46" i="2"/>
  <c r="G46" i="2"/>
  <c r="G45" i="2"/>
  <c r="L11" i="7"/>
  <c r="C12" i="7"/>
  <c r="R13" i="7"/>
  <c r="R14" i="7"/>
  <c r="AC11" i="7"/>
  <c r="T12" i="7"/>
  <c r="AI13" i="7"/>
  <c r="AI14" i="7"/>
  <c r="O42" i="9"/>
  <c r="G12" i="2"/>
  <c r="O46" i="9"/>
  <c r="O47" i="9"/>
  <c r="O48" i="9"/>
  <c r="G15" i="2" s="1"/>
  <c r="O50" i="9"/>
  <c r="O58" i="9"/>
  <c r="G18" i="2" s="1"/>
  <c r="O63" i="9"/>
  <c r="G29" i="2" s="1"/>
  <c r="O68" i="9"/>
  <c r="G34" i="2" s="1"/>
  <c r="O80" i="9"/>
  <c r="O81" i="9"/>
  <c r="C36" i="2"/>
  <c r="D36" i="2"/>
  <c r="O68" i="8"/>
  <c r="F34" i="2" s="1"/>
  <c r="O63" i="5"/>
  <c r="E29" i="2"/>
  <c r="O63" i="8"/>
  <c r="F29" i="2" s="1"/>
  <c r="O42" i="1"/>
  <c r="O42" i="4"/>
  <c r="N98" i="4" s="1"/>
  <c r="O98" i="4" s="1"/>
  <c r="O99" i="4" s="1"/>
  <c r="O42" i="5"/>
  <c r="E12" i="2" s="1"/>
  <c r="O42" i="8"/>
  <c r="N95" i="8" s="1"/>
  <c r="O95" i="8" s="1"/>
  <c r="F47" i="2" s="1"/>
  <c r="F48" i="2" s="1"/>
  <c r="F45" i="2"/>
  <c r="C18" i="2"/>
  <c r="O80" i="1"/>
  <c r="O81" i="1"/>
  <c r="O58" i="4"/>
  <c r="D18" i="2" s="1"/>
  <c r="O83" i="4"/>
  <c r="O84" i="4"/>
  <c r="O58" i="5"/>
  <c r="E18" i="2" s="1"/>
  <c r="O80" i="5"/>
  <c r="O81" i="5"/>
  <c r="O58" i="8"/>
  <c r="F18" i="2" s="1"/>
  <c r="O71" i="8"/>
  <c r="F26" i="2"/>
  <c r="O80" i="8"/>
  <c r="O81" i="8"/>
  <c r="C11" i="7"/>
  <c r="F11" i="7"/>
  <c r="I11" i="7"/>
  <c r="R11" i="7"/>
  <c r="T11" i="7"/>
  <c r="V11" i="7"/>
  <c r="W11" i="7" s="1"/>
  <c r="Y11" i="7"/>
  <c r="Z11" i="7" s="1"/>
  <c r="AE11" i="7"/>
  <c r="AF11" i="7" s="1"/>
  <c r="AH11" i="7"/>
  <c r="AI11" i="7" s="1"/>
  <c r="AK11" i="7"/>
  <c r="AM11" i="7"/>
  <c r="AN11" i="7" s="1"/>
  <c r="AP11" i="7"/>
  <c r="AQ11" i="7"/>
  <c r="AS11" i="7"/>
  <c r="AT11" i="7" s="1"/>
  <c r="AV11" i="7"/>
  <c r="AW11" i="7"/>
  <c r="AY11" i="7"/>
  <c r="AZ11" i="7" s="1"/>
  <c r="BB11" i="7"/>
  <c r="BD11" i="7"/>
  <c r="BE11" i="7" s="1"/>
  <c r="BG11" i="7"/>
  <c r="BH11" i="7"/>
  <c r="BJ11" i="7"/>
  <c r="BK11" i="7" s="1"/>
  <c r="BM11" i="7"/>
  <c r="BN11" i="7"/>
  <c r="BP11" i="7"/>
  <c r="BQ11" i="7" s="1"/>
  <c r="BS11" i="7"/>
  <c r="BU11" i="7"/>
  <c r="BV11" i="7"/>
  <c r="BX11" i="7"/>
  <c r="BY11" i="7" s="1"/>
  <c r="CA11" i="7"/>
  <c r="CB11" i="7"/>
  <c r="CD11" i="7"/>
  <c r="CE11" i="7"/>
  <c r="CG11" i="7"/>
  <c r="CH11" i="7"/>
  <c r="F12" i="7"/>
  <c r="I12" i="7"/>
  <c r="L12" i="7"/>
  <c r="O12" i="7"/>
  <c r="R12" i="7"/>
  <c r="W12" i="7"/>
  <c r="Z12" i="7"/>
  <c r="AC12" i="7"/>
  <c r="AF12" i="7"/>
  <c r="AI12" i="7"/>
  <c r="AK12" i="7"/>
  <c r="AM12" i="7"/>
  <c r="AN12" i="7" s="1"/>
  <c r="AP12" i="7"/>
  <c r="AQ12" i="7" s="1"/>
  <c r="AS12" i="7"/>
  <c r="AT12" i="7" s="1"/>
  <c r="AV12" i="7"/>
  <c r="AW12" i="7" s="1"/>
  <c r="AY12" i="7"/>
  <c r="AZ12" i="7" s="1"/>
  <c r="BB12" i="7"/>
  <c r="BD12" i="7"/>
  <c r="BE12" i="7"/>
  <c r="BG12" i="7"/>
  <c r="BH12" i="7"/>
  <c r="BJ12" i="7"/>
  <c r="BK12" i="7"/>
  <c r="BM12" i="7"/>
  <c r="BN12" i="7"/>
  <c r="BP12" i="7"/>
  <c r="BQ12" i="7"/>
  <c r="BS12" i="7"/>
  <c r="BU12" i="7"/>
  <c r="BV12" i="7" s="1"/>
  <c r="BX12" i="7"/>
  <c r="BY12" i="7" s="1"/>
  <c r="CA12" i="7"/>
  <c r="CB12" i="7" s="1"/>
  <c r="CD12" i="7"/>
  <c r="CE12" i="7" s="1"/>
  <c r="CG12" i="7"/>
  <c r="CH12" i="7" s="1"/>
  <c r="C13" i="7"/>
  <c r="E13" i="7"/>
  <c r="F13" i="7"/>
  <c r="H13" i="7"/>
  <c r="I13" i="7"/>
  <c r="K13" i="7"/>
  <c r="L13" i="7"/>
  <c r="N13" i="7"/>
  <c r="O13" i="7"/>
  <c r="T13" i="7"/>
  <c r="V13" i="7"/>
  <c r="W13" i="7" s="1"/>
  <c r="Y13" i="7"/>
  <c r="Z13" i="7" s="1"/>
  <c r="AB13" i="7"/>
  <c r="AC13" i="7" s="1"/>
  <c r="AE13" i="7"/>
  <c r="AF13" i="7" s="1"/>
  <c r="AK13" i="7"/>
  <c r="AM13" i="7"/>
  <c r="AN13" i="7"/>
  <c r="AP13" i="7"/>
  <c r="AQ13" i="7"/>
  <c r="AS13" i="7"/>
  <c r="AT13" i="7"/>
  <c r="AV13" i="7"/>
  <c r="AW13" i="7"/>
  <c r="AY13" i="7"/>
  <c r="AZ13" i="7"/>
  <c r="BB13" i="7"/>
  <c r="BD13" i="7"/>
  <c r="BE13" i="7" s="1"/>
  <c r="BG13" i="7"/>
  <c r="BH13" i="7" s="1"/>
  <c r="BJ13" i="7"/>
  <c r="BK13" i="7" s="1"/>
  <c r="BM13" i="7"/>
  <c r="BN13" i="7" s="1"/>
  <c r="BP13" i="7"/>
  <c r="BQ13" i="7" s="1"/>
  <c r="BS13" i="7"/>
  <c r="BU13" i="7"/>
  <c r="BV13" i="7"/>
  <c r="BX13" i="7"/>
  <c r="BY13" i="7"/>
  <c r="CA13" i="7"/>
  <c r="CB13" i="7"/>
  <c r="CD13" i="7"/>
  <c r="CE13" i="7"/>
  <c r="CG13" i="7"/>
  <c r="CH13" i="7"/>
  <c r="C14" i="7"/>
  <c r="E14" i="7"/>
  <c r="F14" i="7" s="1"/>
  <c r="H14" i="7"/>
  <c r="I14" i="7" s="1"/>
  <c r="K14" i="7"/>
  <c r="L14" i="7" s="1"/>
  <c r="N14" i="7"/>
  <c r="O14" i="7" s="1"/>
  <c r="T14" i="7"/>
  <c r="V14" i="7"/>
  <c r="W14" i="7"/>
  <c r="Y14" i="7"/>
  <c r="Z14" i="7"/>
  <c r="AB14" i="7"/>
  <c r="AC14" i="7"/>
  <c r="AE14" i="7"/>
  <c r="AF14" i="7"/>
  <c r="AK14" i="7"/>
  <c r="AM14" i="7"/>
  <c r="AN14" i="7" s="1"/>
  <c r="AP14" i="7"/>
  <c r="AQ14" i="7" s="1"/>
  <c r="AS14" i="7"/>
  <c r="AT14" i="7" s="1"/>
  <c r="AV14" i="7"/>
  <c r="AW14" i="7" s="1"/>
  <c r="AY14" i="7"/>
  <c r="AZ14" i="7" s="1"/>
  <c r="BB14" i="7"/>
  <c r="BD14" i="7"/>
  <c r="BE14" i="7"/>
  <c r="BG14" i="7"/>
  <c r="BH14" i="7"/>
  <c r="BJ14" i="7"/>
  <c r="BK14" i="7"/>
  <c r="BM14" i="7"/>
  <c r="BN14" i="7"/>
  <c r="BP14" i="7"/>
  <c r="BQ14" i="7"/>
  <c r="BS14" i="7"/>
  <c r="BU14" i="7"/>
  <c r="BV14" i="7" s="1"/>
  <c r="BX14" i="7"/>
  <c r="BY14" i="7" s="1"/>
  <c r="CA14" i="7"/>
  <c r="CB14" i="7" s="1"/>
  <c r="CD14" i="7"/>
  <c r="CE14" i="7" s="1"/>
  <c r="CG14" i="7"/>
  <c r="CH14" i="7" s="1"/>
  <c r="C15" i="7"/>
  <c r="E15" i="7"/>
  <c r="F15" i="7"/>
  <c r="H15" i="7"/>
  <c r="I15" i="7"/>
  <c r="K15" i="7"/>
  <c r="L15" i="7"/>
  <c r="N15" i="7"/>
  <c r="O15" i="7"/>
  <c r="Q15" i="7"/>
  <c r="R15" i="7"/>
  <c r="T15" i="7"/>
  <c r="V15" i="7"/>
  <c r="W15" i="7" s="1"/>
  <c r="Y15" i="7"/>
  <c r="Z15" i="7" s="1"/>
  <c r="AB15" i="7"/>
  <c r="AC15" i="7" s="1"/>
  <c r="AE15" i="7"/>
  <c r="AF15" i="7" s="1"/>
  <c r="AH15" i="7"/>
  <c r="AI15" i="7" s="1"/>
  <c r="AK15" i="7"/>
  <c r="AM15" i="7"/>
  <c r="AN15" i="7"/>
  <c r="AP15" i="7"/>
  <c r="AQ15" i="7"/>
  <c r="AS15" i="7"/>
  <c r="AT15" i="7"/>
  <c r="AV15" i="7"/>
  <c r="AW15" i="7"/>
  <c r="AY15" i="7"/>
  <c r="AZ15" i="7"/>
  <c r="BB15" i="7"/>
  <c r="BD15" i="7"/>
  <c r="BE15" i="7" s="1"/>
  <c r="BG15" i="7"/>
  <c r="BH15" i="7" s="1"/>
  <c r="BJ15" i="7"/>
  <c r="BK15" i="7" s="1"/>
  <c r="BM15" i="7"/>
  <c r="BN15" i="7" s="1"/>
  <c r="BP15" i="7"/>
  <c r="BQ15" i="7" s="1"/>
  <c r="BS15" i="7"/>
  <c r="BU15" i="7"/>
  <c r="BV15" i="7"/>
  <c r="BX15" i="7"/>
  <c r="BY15" i="7"/>
  <c r="CA15" i="7"/>
  <c r="CB15" i="7"/>
  <c r="CD15" i="7"/>
  <c r="CE15" i="7"/>
  <c r="CG15" i="7"/>
  <c r="CH15" i="7"/>
  <c r="C16" i="7"/>
  <c r="E16" i="7"/>
  <c r="F16" i="7" s="1"/>
  <c r="H16" i="7"/>
  <c r="I16" i="7" s="1"/>
  <c r="K16" i="7"/>
  <c r="L16" i="7" s="1"/>
  <c r="N16" i="7"/>
  <c r="O16" i="7" s="1"/>
  <c r="Q16" i="7"/>
  <c r="R16" i="7" s="1"/>
  <c r="T16" i="7"/>
  <c r="V16" i="7"/>
  <c r="W16" i="7"/>
  <c r="Y16" i="7"/>
  <c r="Z16" i="7"/>
  <c r="AB16" i="7"/>
  <c r="AC16" i="7"/>
  <c r="AE16" i="7"/>
  <c r="AF16" i="7"/>
  <c r="AH16" i="7"/>
  <c r="AI16" i="7"/>
  <c r="AK16" i="7"/>
  <c r="AM16" i="7"/>
  <c r="AN16" i="7" s="1"/>
  <c r="AP16" i="7"/>
  <c r="AQ16" i="7" s="1"/>
  <c r="AS16" i="7"/>
  <c r="AT16" i="7" s="1"/>
  <c r="AV16" i="7"/>
  <c r="AW16" i="7" s="1"/>
  <c r="AY16" i="7"/>
  <c r="AZ16" i="7" s="1"/>
  <c r="BB16" i="7"/>
  <c r="BD16" i="7"/>
  <c r="BE16" i="7"/>
  <c r="BG16" i="7"/>
  <c r="BH16" i="7"/>
  <c r="BJ16" i="7"/>
  <c r="BK16" i="7"/>
  <c r="BM16" i="7"/>
  <c r="BN16" i="7"/>
  <c r="BP16" i="7"/>
  <c r="BQ16" i="7"/>
  <c r="BS16" i="7"/>
  <c r="BU16" i="7"/>
  <c r="BV16" i="7" s="1"/>
  <c r="BX16" i="7"/>
  <c r="BY16" i="7" s="1"/>
  <c r="CA16" i="7"/>
  <c r="CB16" i="7" s="1"/>
  <c r="CD16" i="7"/>
  <c r="CE16" i="7" s="1"/>
  <c r="CG16" i="7"/>
  <c r="CH16" i="7" s="1"/>
  <c r="C17" i="7"/>
  <c r="E17" i="7"/>
  <c r="F17" i="7"/>
  <c r="H17" i="7"/>
  <c r="I17" i="7"/>
  <c r="K17" i="7"/>
  <c r="L17" i="7"/>
  <c r="N17" i="7"/>
  <c r="O17" i="7"/>
  <c r="Q17" i="7"/>
  <c r="R17" i="7"/>
  <c r="T17" i="7"/>
  <c r="V17" i="7"/>
  <c r="W17" i="7" s="1"/>
  <c r="Y17" i="7"/>
  <c r="Z17" i="7" s="1"/>
  <c r="AB17" i="7"/>
  <c r="AC17" i="7" s="1"/>
  <c r="AE17" i="7"/>
  <c r="AF17" i="7" s="1"/>
  <c r="AH17" i="7"/>
  <c r="AI17" i="7" s="1"/>
  <c r="AK17" i="7"/>
  <c r="AM17" i="7"/>
  <c r="AN17" i="7"/>
  <c r="AP17" i="7"/>
  <c r="AQ17" i="7"/>
  <c r="AS17" i="7"/>
  <c r="AT17" i="7"/>
  <c r="AV17" i="7"/>
  <c r="AW17" i="7"/>
  <c r="AY17" i="7"/>
  <c r="AZ17" i="7"/>
  <c r="BB17" i="7"/>
  <c r="BD17" i="7"/>
  <c r="BE17" i="7" s="1"/>
  <c r="BG17" i="7"/>
  <c r="BH17" i="7" s="1"/>
  <c r="BJ17" i="7"/>
  <c r="BK17" i="7" s="1"/>
  <c r="BM17" i="7"/>
  <c r="BN17" i="7" s="1"/>
  <c r="BP17" i="7"/>
  <c r="BQ17" i="7" s="1"/>
  <c r="BS17" i="7"/>
  <c r="BU17" i="7"/>
  <c r="BV17" i="7"/>
  <c r="BX17" i="7"/>
  <c r="BY17" i="7"/>
  <c r="CA17" i="7"/>
  <c r="CB17" i="7"/>
  <c r="CD17" i="7"/>
  <c r="CE17" i="7"/>
  <c r="CG17" i="7"/>
  <c r="CH17" i="7"/>
  <c r="C18" i="7"/>
  <c r="E18" i="7"/>
  <c r="F18" i="7" s="1"/>
  <c r="H18" i="7"/>
  <c r="I18" i="7" s="1"/>
  <c r="K18" i="7"/>
  <c r="L18" i="7" s="1"/>
  <c r="N18" i="7"/>
  <c r="O18" i="7" s="1"/>
  <c r="Q18" i="7"/>
  <c r="R18" i="7" s="1"/>
  <c r="T18" i="7"/>
  <c r="V18" i="7"/>
  <c r="W18" i="7"/>
  <c r="Y18" i="7"/>
  <c r="Z18" i="7"/>
  <c r="AB18" i="7"/>
  <c r="AC18" i="7"/>
  <c r="AE18" i="7"/>
  <c r="AF18" i="7"/>
  <c r="AH18" i="7"/>
  <c r="AI18" i="7"/>
  <c r="AK18" i="7"/>
  <c r="AM18" i="7"/>
  <c r="AN18" i="7" s="1"/>
  <c r="AP18" i="7"/>
  <c r="AQ18" i="7" s="1"/>
  <c r="AS18" i="7"/>
  <c r="AT18" i="7" s="1"/>
  <c r="AV18" i="7"/>
  <c r="AW18" i="7" s="1"/>
  <c r="AY18" i="7"/>
  <c r="AZ18" i="7" s="1"/>
  <c r="BB18" i="7"/>
  <c r="BD18" i="7"/>
  <c r="BE18" i="7"/>
  <c r="BG18" i="7"/>
  <c r="BH18" i="7"/>
  <c r="BJ18" i="7"/>
  <c r="BK18" i="7"/>
  <c r="BM18" i="7"/>
  <c r="BN18" i="7"/>
  <c r="BP18" i="7"/>
  <c r="BQ18" i="7"/>
  <c r="BS18" i="7"/>
  <c r="BU18" i="7"/>
  <c r="BV18" i="7" s="1"/>
  <c r="BX18" i="7"/>
  <c r="BY18" i="7" s="1"/>
  <c r="CA18" i="7"/>
  <c r="CB18" i="7" s="1"/>
  <c r="CD18" i="7"/>
  <c r="CE18" i="7" s="1"/>
  <c r="CG18" i="7"/>
  <c r="CH18" i="7" s="1"/>
  <c r="C19" i="7"/>
  <c r="E19" i="7"/>
  <c r="F19" i="7"/>
  <c r="H19" i="7"/>
  <c r="I19" i="7"/>
  <c r="K19" i="7"/>
  <c r="L19" i="7"/>
  <c r="N19" i="7"/>
  <c r="O19" i="7"/>
  <c r="Q19" i="7"/>
  <c r="R19" i="7"/>
  <c r="T19" i="7"/>
  <c r="V19" i="7"/>
  <c r="W19" i="7" s="1"/>
  <c r="Y19" i="7"/>
  <c r="Z19" i="7" s="1"/>
  <c r="AB19" i="7"/>
  <c r="AC19" i="7" s="1"/>
  <c r="AE19" i="7"/>
  <c r="AF19" i="7" s="1"/>
  <c r="AH19" i="7"/>
  <c r="AI19" i="7" s="1"/>
  <c r="AK19" i="7"/>
  <c r="AM19" i="7"/>
  <c r="AN19" i="7"/>
  <c r="AP19" i="7"/>
  <c r="AQ19" i="7"/>
  <c r="AS19" i="7"/>
  <c r="AT19" i="7"/>
  <c r="AV19" i="7"/>
  <c r="AW19" i="7"/>
  <c r="AY19" i="7"/>
  <c r="AZ19" i="7"/>
  <c r="BB19" i="7"/>
  <c r="BD19" i="7"/>
  <c r="BE19" i="7" s="1"/>
  <c r="BG19" i="7"/>
  <c r="BH19" i="7" s="1"/>
  <c r="BJ19" i="7"/>
  <c r="BK19" i="7" s="1"/>
  <c r="BM19" i="7"/>
  <c r="BN19" i="7" s="1"/>
  <c r="BP19" i="7"/>
  <c r="BQ19" i="7" s="1"/>
  <c r="BS19" i="7"/>
  <c r="BU19" i="7"/>
  <c r="BV19" i="7"/>
  <c r="BX19" i="7"/>
  <c r="BY19" i="7"/>
  <c r="CA19" i="7"/>
  <c r="CB19" i="7"/>
  <c r="CD19" i="7"/>
  <c r="CE19" i="7"/>
  <c r="CG19" i="7"/>
  <c r="CH19" i="7"/>
  <c r="C20" i="7"/>
  <c r="E20" i="7"/>
  <c r="F20" i="7" s="1"/>
  <c r="H20" i="7"/>
  <c r="I20" i="7" s="1"/>
  <c r="K20" i="7"/>
  <c r="L20" i="7" s="1"/>
  <c r="N20" i="7"/>
  <c r="O20" i="7" s="1"/>
  <c r="Q20" i="7"/>
  <c r="R20" i="7" s="1"/>
  <c r="T20" i="7"/>
  <c r="V20" i="7"/>
  <c r="W20" i="7"/>
  <c r="Y20" i="7"/>
  <c r="Z20" i="7"/>
  <c r="AB20" i="7"/>
  <c r="AC20" i="7"/>
  <c r="AE20" i="7"/>
  <c r="AF20" i="7"/>
  <c r="AH20" i="7"/>
  <c r="AI20" i="7"/>
  <c r="AK20" i="7"/>
  <c r="AM20" i="7"/>
  <c r="AN20" i="7" s="1"/>
  <c r="AP20" i="7"/>
  <c r="AQ20" i="7" s="1"/>
  <c r="AS20" i="7"/>
  <c r="AT20" i="7" s="1"/>
  <c r="AV20" i="7"/>
  <c r="AW20" i="7" s="1"/>
  <c r="AY20" i="7"/>
  <c r="AZ20" i="7" s="1"/>
  <c r="BB20" i="7"/>
  <c r="BD20" i="7"/>
  <c r="BE20" i="7"/>
  <c r="BG20" i="7"/>
  <c r="BH20" i="7"/>
  <c r="BJ20" i="7"/>
  <c r="BK20" i="7"/>
  <c r="BM20" i="7"/>
  <c r="BN20" i="7"/>
  <c r="BP20" i="7"/>
  <c r="BQ20" i="7"/>
  <c r="BS20" i="7"/>
  <c r="BU20" i="7"/>
  <c r="BV20" i="7" s="1"/>
  <c r="BX20" i="7"/>
  <c r="BY20" i="7" s="1"/>
  <c r="CA20" i="7"/>
  <c r="CB20" i="7" s="1"/>
  <c r="CD20" i="7"/>
  <c r="CE20" i="7" s="1"/>
  <c r="CG20" i="7"/>
  <c r="CH20" i="7" s="1"/>
  <c r="C21" i="7"/>
  <c r="E21" i="7"/>
  <c r="F21" i="7"/>
  <c r="H21" i="7"/>
  <c r="I21" i="7"/>
  <c r="K21" i="7"/>
  <c r="L21" i="7"/>
  <c r="N21" i="7"/>
  <c r="O21" i="7"/>
  <c r="Q21" i="7"/>
  <c r="R21" i="7"/>
  <c r="T21" i="7"/>
  <c r="V21" i="7"/>
  <c r="W21" i="7" s="1"/>
  <c r="Y21" i="7"/>
  <c r="Z21" i="7" s="1"/>
  <c r="AB21" i="7"/>
  <c r="AC21" i="7" s="1"/>
  <c r="AE21" i="7"/>
  <c r="AF21" i="7" s="1"/>
  <c r="AH21" i="7"/>
  <c r="AI21" i="7" s="1"/>
  <c r="AK21" i="7"/>
  <c r="AM21" i="7"/>
  <c r="AN21" i="7"/>
  <c r="AP21" i="7"/>
  <c r="AQ21" i="7"/>
  <c r="AS21" i="7"/>
  <c r="AT21" i="7"/>
  <c r="AV21" i="7"/>
  <c r="AW21" i="7"/>
  <c r="AY21" i="7"/>
  <c r="AZ21" i="7"/>
  <c r="BB21" i="7"/>
  <c r="BD21" i="7"/>
  <c r="BE21" i="7" s="1"/>
  <c r="BG21" i="7"/>
  <c r="BH21" i="7" s="1"/>
  <c r="BJ21" i="7"/>
  <c r="BK21" i="7" s="1"/>
  <c r="BM21" i="7"/>
  <c r="BN21" i="7" s="1"/>
  <c r="BP21" i="7"/>
  <c r="BQ21" i="7" s="1"/>
  <c r="BS21" i="7"/>
  <c r="BU21" i="7"/>
  <c r="BV21" i="7"/>
  <c r="BX21" i="7"/>
  <c r="BY21" i="7"/>
  <c r="CA21" i="7"/>
  <c r="CB21" i="7"/>
  <c r="CD21" i="7"/>
  <c r="CE21" i="7"/>
  <c r="CG21" i="7"/>
  <c r="CH21" i="7"/>
  <c r="E45" i="2"/>
  <c r="D45" i="2"/>
  <c r="C45" i="2"/>
  <c r="O12" i="4"/>
  <c r="O17" i="4"/>
  <c r="C46" i="2"/>
  <c r="C48" i="2" s="1"/>
  <c r="I25" i="8"/>
  <c r="M25" i="5"/>
  <c r="N25" i="5" s="1"/>
  <c r="O46" i="5"/>
  <c r="D46" i="8"/>
  <c r="O46" i="8" s="1"/>
  <c r="I15" i="9"/>
  <c r="M15" i="9"/>
  <c r="N15" i="9" s="1"/>
  <c r="M15" i="8"/>
  <c r="M13" i="5"/>
  <c r="I13" i="8"/>
  <c r="I13" i="9" s="1"/>
  <c r="M13" i="9" s="1"/>
  <c r="N13" i="9" s="1"/>
  <c r="D12" i="2"/>
  <c r="C12" i="2"/>
  <c r="H12" i="2" s="1"/>
  <c r="I25" i="9"/>
  <c r="M25" i="9" s="1"/>
  <c r="N25" i="9" s="1"/>
  <c r="M25" i="8"/>
  <c r="N25" i="8"/>
  <c r="O25" i="8" s="1"/>
  <c r="M13" i="8"/>
  <c r="N13" i="8" s="1"/>
  <c r="N15" i="8"/>
  <c r="O15" i="8" s="1"/>
  <c r="O25" i="9"/>
  <c r="M21" i="5"/>
  <c r="O21" i="5" s="1"/>
  <c r="I21" i="8"/>
  <c r="I21" i="9" s="1"/>
  <c r="M21" i="9" s="1"/>
  <c r="M21" i="8"/>
  <c r="N21" i="8" s="1"/>
  <c r="N21" i="5"/>
  <c r="C47" i="2"/>
  <c r="M22" i="5"/>
  <c r="N22" i="5" s="1"/>
  <c r="I22" i="8"/>
  <c r="D5" i="2"/>
  <c r="M12" i="5"/>
  <c r="I12" i="8"/>
  <c r="M12" i="8" s="1"/>
  <c r="N12" i="8" s="1"/>
  <c r="O22" i="5"/>
  <c r="I22" i="9"/>
  <c r="M22" i="9" s="1"/>
  <c r="M22" i="8"/>
  <c r="N22" i="8" s="1"/>
  <c r="O22" i="8" s="1"/>
  <c r="I12" i="9"/>
  <c r="M12" i="9" s="1"/>
  <c r="O12" i="8"/>
  <c r="N95" i="5"/>
  <c r="O95" i="5" s="1"/>
  <c r="O71" i="5"/>
  <c r="E34" i="2"/>
  <c r="G14" i="2"/>
  <c r="O48" i="5"/>
  <c r="I23" i="8"/>
  <c r="M23" i="5"/>
  <c r="N23" i="5" s="1"/>
  <c r="O23" i="4"/>
  <c r="M23" i="8"/>
  <c r="N23" i="8" s="1"/>
  <c r="O23" i="8" s="1"/>
  <c r="I23" i="9"/>
  <c r="M23" i="9" s="1"/>
  <c r="O50" i="8" l="1"/>
  <c r="F14" i="2" s="1"/>
  <c r="O47" i="5"/>
  <c r="O50" i="5" s="1"/>
  <c r="E14" i="2" s="1"/>
  <c r="O50" i="4"/>
  <c r="D14" i="2" s="1"/>
  <c r="O50" i="1"/>
  <c r="C14" i="2" s="1"/>
  <c r="L79" i="1"/>
  <c r="N95" i="9"/>
  <c r="O95" i="9" s="1"/>
  <c r="G47" i="2" s="1"/>
  <c r="G48" i="2" s="1"/>
  <c r="O71" i="9"/>
  <c r="O96" i="8"/>
  <c r="D47" i="2"/>
  <c r="D48" i="2" s="1"/>
  <c r="C34" i="2"/>
  <c r="H34" i="2" s="1"/>
  <c r="C26" i="2"/>
  <c r="E26" i="2"/>
  <c r="N96" i="1"/>
  <c r="H18" i="2"/>
  <c r="N23" i="9"/>
  <c r="O23" i="9" s="1"/>
  <c r="O12" i="5"/>
  <c r="N12" i="5"/>
  <c r="N21" i="9"/>
  <c r="O21" i="9" s="1"/>
  <c r="F15" i="2"/>
  <c r="H15" i="2" s="1"/>
  <c r="O23" i="5"/>
  <c r="N12" i="9"/>
  <c r="O12" i="9" s="1"/>
  <c r="O21" i="8"/>
  <c r="O13" i="9"/>
  <c r="O96" i="5"/>
  <c r="E47" i="2"/>
  <c r="N22" i="9"/>
  <c r="O22" i="9"/>
  <c r="O25" i="5"/>
  <c r="O15" i="9"/>
  <c r="O13" i="8"/>
  <c r="N13" i="5"/>
  <c r="O13" i="5" s="1"/>
  <c r="H8" i="2"/>
  <c r="H23" i="2"/>
  <c r="H33" i="2"/>
  <c r="O74" i="4"/>
  <c r="N24" i="4"/>
  <c r="O24" i="4"/>
  <c r="N16" i="5"/>
  <c r="O16" i="5"/>
  <c r="H21" i="2"/>
  <c r="H31" i="2"/>
  <c r="B15" i="10"/>
  <c r="B16" i="10"/>
  <c r="H19" i="2"/>
  <c r="I14" i="9"/>
  <c r="M14" i="9" s="1"/>
  <c r="M14" i="8"/>
  <c r="B11" i="10"/>
  <c r="B12" i="10" s="1"/>
  <c r="Q32" i="1"/>
  <c r="O12" i="1"/>
  <c r="M22" i="4"/>
  <c r="N25" i="4"/>
  <c r="O25" i="4" s="1"/>
  <c r="N29" i="4"/>
  <c r="O29" i="4" s="1"/>
  <c r="M14" i="5"/>
  <c r="N26" i="5"/>
  <c r="O26" i="5" s="1"/>
  <c r="N26" i="8"/>
  <c r="O26" i="8" s="1"/>
  <c r="N26" i="9"/>
  <c r="O26" i="9" s="1"/>
  <c r="I24" i="5"/>
  <c r="I16" i="8"/>
  <c r="N14" i="1"/>
  <c r="O14" i="1" s="1"/>
  <c r="O26" i="1"/>
  <c r="O30" i="1" s="1"/>
  <c r="C7" i="2" s="1"/>
  <c r="O22" i="1"/>
  <c r="D29" i="2"/>
  <c r="H29" i="2" s="1"/>
  <c r="M21" i="4"/>
  <c r="H14" i="2" l="1"/>
  <c r="L79" i="8"/>
  <c r="L79" i="5"/>
  <c r="O96" i="9"/>
  <c r="L79" i="9"/>
  <c r="G26" i="2"/>
  <c r="D26" i="2"/>
  <c r="H26" i="2" s="1"/>
  <c r="L82" i="4"/>
  <c r="N21" i="4"/>
  <c r="O21" i="4"/>
  <c r="M16" i="8"/>
  <c r="I16" i="9"/>
  <c r="M16" i="9" s="1"/>
  <c r="I24" i="8"/>
  <c r="M24" i="5"/>
  <c r="N14" i="5"/>
  <c r="O14" i="5"/>
  <c r="O17" i="1"/>
  <c r="N14" i="8"/>
  <c r="H47" i="2"/>
  <c r="E48" i="2"/>
  <c r="H48" i="2" s="1"/>
  <c r="O17" i="5"/>
  <c r="N14" i="9"/>
  <c r="O14" i="9"/>
  <c r="N22" i="4"/>
  <c r="O22" i="4"/>
  <c r="B18" i="10"/>
  <c r="E5" i="2" l="1"/>
  <c r="N16" i="9"/>
  <c r="O16" i="9"/>
  <c r="O17" i="9" s="1"/>
  <c r="N16" i="8"/>
  <c r="O16" i="8" s="1"/>
  <c r="O14" i="8"/>
  <c r="N24" i="5"/>
  <c r="Q32" i="5" s="1"/>
  <c r="O30" i="4"/>
  <c r="O32" i="1"/>
  <c r="C5" i="2"/>
  <c r="I24" i="9"/>
  <c r="M24" i="9" s="1"/>
  <c r="M24" i="8"/>
  <c r="Q32" i="4"/>
  <c r="G5" i="2" l="1"/>
  <c r="O32" i="9"/>
  <c r="C10" i="2"/>
  <c r="O24" i="5"/>
  <c r="O30" i="5" s="1"/>
  <c r="O79" i="1"/>
  <c r="O82" i="1" s="1"/>
  <c r="C40" i="2" s="1"/>
  <c r="O75" i="1"/>
  <c r="O17" i="8"/>
  <c r="N24" i="8"/>
  <c r="Q32" i="8" s="1"/>
  <c r="O24" i="8"/>
  <c r="O30" i="8" s="1"/>
  <c r="F7" i="2" s="1"/>
  <c r="D7" i="2"/>
  <c r="O32" i="4"/>
  <c r="Q32" i="9"/>
  <c r="N24" i="9"/>
  <c r="O24" i="9"/>
  <c r="O30" i="9" s="1"/>
  <c r="G7" i="2" s="1"/>
  <c r="C38" i="2" l="1"/>
  <c r="O79" i="9"/>
  <c r="O82" i="9" s="1"/>
  <c r="G40" i="2" s="1"/>
  <c r="O75" i="9"/>
  <c r="G10" i="2"/>
  <c r="G38" i="2" s="1"/>
  <c r="O78" i="4"/>
  <c r="O82" i="4"/>
  <c r="O85" i="4" s="1"/>
  <c r="D40" i="2" s="1"/>
  <c r="F5" i="2"/>
  <c r="O32" i="8"/>
  <c r="E7" i="2"/>
  <c r="E10" i="2" s="1"/>
  <c r="E38" i="2" s="1"/>
  <c r="O32" i="5"/>
  <c r="D10" i="2"/>
  <c r="D38" i="2" s="1"/>
  <c r="O88" i="1"/>
  <c r="O75" i="5" l="1"/>
  <c r="O79" i="5"/>
  <c r="O82" i="5" s="1"/>
  <c r="E40" i="2" s="1"/>
  <c r="E42" i="2" s="1"/>
  <c r="O91" i="4"/>
  <c r="H7" i="2"/>
  <c r="O79" i="8"/>
  <c r="O82" i="8" s="1"/>
  <c r="F40" i="2" s="1"/>
  <c r="O75" i="8"/>
  <c r="G42" i="2"/>
  <c r="C42" i="2"/>
  <c r="D42" i="2"/>
  <c r="F10" i="2"/>
  <c r="F38" i="2" s="1"/>
  <c r="H38" i="2" s="1"/>
  <c r="H5" i="2"/>
  <c r="O88" i="9"/>
  <c r="H40" i="2" l="1"/>
  <c r="F42" i="2"/>
  <c r="H42" i="2" s="1"/>
  <c r="H10" i="2"/>
  <c r="O88" i="5"/>
  <c r="O88" i="8"/>
</calcChain>
</file>

<file path=xl/sharedStrings.xml><?xml version="1.0" encoding="utf-8"?>
<sst xmlns="http://schemas.openxmlformats.org/spreadsheetml/2006/main" count="1037" uniqueCount="249">
  <si>
    <t>A. Senior/Key Person</t>
  </si>
  <si>
    <t>Prefix</t>
  </si>
  <si>
    <t>First Name</t>
  </si>
  <si>
    <t>Middle Name</t>
  </si>
  <si>
    <t>Last Name</t>
  </si>
  <si>
    <t>Suffix</t>
  </si>
  <si>
    <t>Project Role</t>
  </si>
  <si>
    <t>Base Salary ($)</t>
  </si>
  <si>
    <t>Cal. Months</t>
  </si>
  <si>
    <t>Acad. Months</t>
  </si>
  <si>
    <t>Sum. Months</t>
  </si>
  <si>
    <t>*Project Role</t>
  </si>
  <si>
    <t>*Requested Salary</t>
  </si>
  <si>
    <t>*Fringe Benefits</t>
  </si>
  <si>
    <t>*Funds Requested</t>
  </si>
  <si>
    <t>1.</t>
  </si>
  <si>
    <t>2.</t>
  </si>
  <si>
    <t>3.</t>
  </si>
  <si>
    <t>4.</t>
  </si>
  <si>
    <t>5.</t>
  </si>
  <si>
    <t>Fringe Rate</t>
  </si>
  <si>
    <t>Total Senior/key Personnel</t>
  </si>
  <si>
    <t>B. Other Personnel</t>
  </si>
  <si>
    <t>*Number of Personnel</t>
  </si>
  <si>
    <t>Post Doctoral Associates</t>
  </si>
  <si>
    <t>Graduate Students</t>
  </si>
  <si>
    <t>Undergraduate Students</t>
  </si>
  <si>
    <t>Secretarial/Clerical</t>
  </si>
  <si>
    <t>Total Number Other Personnel</t>
  </si>
  <si>
    <t>Total Salary, Wages and Fringe Benefits (A + B)</t>
  </si>
  <si>
    <t>C. Equipment Description</t>
  </si>
  <si>
    <t>List items and dollar amount for each item exceeding $5,000</t>
  </si>
  <si>
    <t>Equipment Item</t>
  </si>
  <si>
    <t>D. Travel</t>
  </si>
  <si>
    <t>Domestic Travel Costs (Incl. Canada, Mexico, and U.S. Possessions)</t>
  </si>
  <si>
    <t>Foreign Travel Costs</t>
  </si>
  <si>
    <t>Total Travel Cost</t>
  </si>
  <si>
    <t>E. Participant/Trainee Support Costs</t>
  </si>
  <si>
    <t>Tuition/Fees/Health Insurance</t>
  </si>
  <si>
    <t>Stipends</t>
  </si>
  <si>
    <t>Travel</t>
  </si>
  <si>
    <t>Subsistence</t>
  </si>
  <si>
    <t>Other</t>
  </si>
  <si>
    <t>Number of Participants/Trainees</t>
  </si>
  <si>
    <t>Total Participant/Trainee Support Costs</t>
  </si>
  <si>
    <t>F. Other Direct Costs</t>
  </si>
  <si>
    <t>6.</t>
  </si>
  <si>
    <t>7.</t>
  </si>
  <si>
    <t>8.</t>
  </si>
  <si>
    <t>9.</t>
  </si>
  <si>
    <t>10.</t>
  </si>
  <si>
    <t>Materials and Supplies</t>
  </si>
  <si>
    <t>Publication Costs</t>
  </si>
  <si>
    <t>Consultant Services</t>
  </si>
  <si>
    <t>ADP/Computer Services</t>
  </si>
  <si>
    <t>Equipment or Facility Rental/User Fees</t>
  </si>
  <si>
    <t>Alterations and renovations</t>
  </si>
  <si>
    <t>Total Other Direct Costs</t>
  </si>
  <si>
    <t>G. Direct Costs</t>
  </si>
  <si>
    <t>Funds Requested ($)</t>
  </si>
  <si>
    <t>Total Direct Costs (A thru F)</t>
  </si>
  <si>
    <t>H. Indirect Costs</t>
  </si>
  <si>
    <t>PD/PI</t>
  </si>
  <si>
    <t>Indirect Cost Type</t>
  </si>
  <si>
    <t>Indirect Cost Rate (%)</t>
  </si>
  <si>
    <t>Total Indirect Costs</t>
  </si>
  <si>
    <t>Cognizant Federal Agency</t>
  </si>
  <si>
    <t>(Agency Name, POC Name, and POC Phone Number)</t>
  </si>
  <si>
    <t>I. Total Direct and Indirect Costs</t>
  </si>
  <si>
    <t>Total Direct and Indirect Institutional Costs (G + H)</t>
  </si>
  <si>
    <t>*ORGANIZATIONAL DUNS:</t>
  </si>
  <si>
    <t>*Budget Type:      ____Project          ____Subaward/Consortium</t>
  </si>
  <si>
    <r>
      <t xml:space="preserve">Enter name of Organization:  </t>
    </r>
    <r>
      <rPr>
        <b/>
        <u/>
        <sz val="10"/>
        <rFont val="Arial"/>
        <family val="2"/>
      </rPr>
      <t>University of Maryland, College Park</t>
    </r>
  </si>
  <si>
    <t>*Start Date:</t>
  </si>
  <si>
    <t>*End Date:</t>
  </si>
  <si>
    <t>Budget Period:</t>
  </si>
  <si>
    <t>79-093-4285</t>
  </si>
  <si>
    <t>On-Campus Rate</t>
  </si>
  <si>
    <t>Modified Total Indirect Costs Base    ($)</t>
  </si>
  <si>
    <t>**Tuition Remission</t>
  </si>
  <si>
    <t>**Total Equipment</t>
  </si>
  <si>
    <t>** Removed from Direct Costs to calculate the Modified Total Direct Costs total for Indirect Costs Calculations</t>
  </si>
  <si>
    <t>Year 1</t>
  </si>
  <si>
    <t>Year 2</t>
  </si>
  <si>
    <t>Year 3</t>
  </si>
  <si>
    <t>Total Number of Other Personnel</t>
  </si>
  <si>
    <t>Total Salary, Wages &amp; Fringe Benefits (A + B)</t>
  </si>
  <si>
    <t>Section C, Equipment</t>
  </si>
  <si>
    <t>Section A, Senior/Key Personnel</t>
  </si>
  <si>
    <t>Section B, Other Personnel</t>
  </si>
  <si>
    <t>Section D, Travel</t>
  </si>
  <si>
    <t>1. Domestic</t>
  </si>
  <si>
    <t>2. Foreign</t>
  </si>
  <si>
    <t>Section E, Participant/Trainee Support Costs</t>
  </si>
  <si>
    <t>1. Tuition/Fees/Health Insurance</t>
  </si>
  <si>
    <t>2. Stipends</t>
  </si>
  <si>
    <t>3. Travel</t>
  </si>
  <si>
    <t>4. Subsistence</t>
  </si>
  <si>
    <t>5. Other</t>
  </si>
  <si>
    <t>6. Number of Particpants/Trainees</t>
  </si>
  <si>
    <t>Section F, Other Direct Costs</t>
  </si>
  <si>
    <t>1. Materials &amp; Supplies</t>
  </si>
  <si>
    <t>2. Publication Costs</t>
  </si>
  <si>
    <t>3. Consultant Services</t>
  </si>
  <si>
    <t>4. ADP/Computer Services</t>
  </si>
  <si>
    <t>5. Subawards/Consortium/Contractual Costs</t>
  </si>
  <si>
    <t>6. Equipment or Facility Rental/User Fees</t>
  </si>
  <si>
    <t>7. Alterations and Renovations</t>
  </si>
  <si>
    <t>8. Tuition Remission (Other 1)</t>
  </si>
  <si>
    <t>10. Other 3</t>
  </si>
  <si>
    <t>Section G, Direct Costs (A thru F)</t>
  </si>
  <si>
    <t>Section H, Indirect Costs</t>
  </si>
  <si>
    <t>Section I, Total Direct and Indirect Costs (G + H)</t>
  </si>
  <si>
    <t>Totals ($)</t>
  </si>
  <si>
    <t>***Subawards/Consortium/Contractual Costs</t>
  </si>
  <si>
    <t>*** Indirect Costs limited to first $25,000 of subaward; any amount over $25,000 is exempt from indirect costs</t>
  </si>
  <si>
    <t>Allowable Subaward Amount Toward Modified Total Direct Costs Calculations</t>
  </si>
  <si>
    <t>Subject Payments</t>
  </si>
  <si>
    <t>Modified Total Direct Costs</t>
  </si>
  <si>
    <t>TOTAL BUDGET REQUEST</t>
  </si>
  <si>
    <t>Modular Direct Costs Budget Request</t>
  </si>
  <si>
    <t>Modular Budget Request Amount</t>
  </si>
  <si>
    <t>Facilities &amp; Administrative Costs</t>
  </si>
  <si>
    <t>TOTAL MODULAR BUDGET</t>
  </si>
  <si>
    <t>F&amp;A (Indirect Costs) based on MTDC</t>
  </si>
  <si>
    <t>Clinical Assessor</t>
  </si>
  <si>
    <r>
      <t>*Budget Type:      __</t>
    </r>
    <r>
      <rPr>
        <b/>
        <u/>
        <sz val="10"/>
        <rFont val="Arial"/>
        <family val="2"/>
      </rPr>
      <t>X</t>
    </r>
    <r>
      <rPr>
        <b/>
        <sz val="10"/>
        <rFont val="Arial"/>
        <family val="2"/>
      </rPr>
      <t>_Project          ____Subaward/Consortium</t>
    </r>
  </si>
  <si>
    <t>Consortium F&amp;A</t>
  </si>
  <si>
    <t>Total Direct Costs</t>
  </si>
  <si>
    <t>Total Direct Costs Requested</t>
  </si>
  <si>
    <t>DO NOT INPUT % EFFORTS DIRECTLY INTO EACH YEAR'S BUDGET</t>
  </si>
  <si>
    <t>Percent of Time &amp; Effort to Person Months (PM)</t>
  </si>
  <si>
    <t>Interactive Conversion Table</t>
  </si>
  <si>
    <t>Input changes to % Efforts on this page - Formulas will recalculate the Budget</t>
  </si>
  <si>
    <t>Year 4</t>
  </si>
  <si>
    <t>Year 5</t>
  </si>
  <si>
    <t>3 month</t>
  </si>
  <si>
    <t>6 month</t>
  </si>
  <si>
    <t>8 month</t>
  </si>
  <si>
    <t>9 month</t>
  </si>
  <si>
    <t>10 month</t>
  </si>
  <si>
    <t>12 month</t>
  </si>
  <si>
    <t>Appointment</t>
  </si>
  <si>
    <t>Academic Year</t>
  </si>
  <si>
    <t>CY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</si>
  <si>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</si>
  <si>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</si>
  <si>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</si>
  <si>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</si>
  <si>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</si>
  <si>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</si>
  <si>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</si>
  <si>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Person</t>
  </si>
  <si>
    <t>Assumptions:</t>
  </si>
  <si>
    <t>4% Salary Increase year over year</t>
  </si>
  <si>
    <t>5% Tuition Increase year over year</t>
  </si>
  <si>
    <t>28% Fringe Benefits Calculation</t>
  </si>
  <si>
    <t>Instructions: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</si>
  <si>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</si>
  <si>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</si>
  <si>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</si>
  <si>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</si>
  <si>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</si>
  <si>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</si>
  <si>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</si>
  <si>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</si>
  <si>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</si>
  <si>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</si>
  <si>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</si>
  <si>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</si>
  <si>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</si>
  <si>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</si>
  <si>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</si>
  <si>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</si>
  <si>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</si>
  <si>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</si>
  <si>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</si>
  <si>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</si>
  <si>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</si>
  <si>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</si>
  <si>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</si>
  <si>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</si>
  <si>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</si>
  <si>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</si>
  <si>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</si>
  <si>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Airfare</t>
  </si>
  <si>
    <t>Lodging</t>
  </si>
  <si>
    <t>Per Diem</t>
  </si>
  <si>
    <t>rd trip airfare</t>
  </si>
  <si>
    <t>x</t>
  </si>
  <si>
    <t>people</t>
  </si>
  <si>
    <t>trips</t>
  </si>
  <si>
    <t>night</t>
  </si>
  <si>
    <t>nights</t>
  </si>
  <si>
    <t>day</t>
  </si>
  <si>
    <t>days</t>
  </si>
  <si>
    <t>hr</t>
  </si>
  <si>
    <t>hours</t>
  </si>
  <si>
    <t>credit</t>
  </si>
  <si>
    <t>credits</t>
  </si>
  <si>
    <t>students</t>
  </si>
  <si>
    <t>Research Assistant</t>
  </si>
  <si>
    <t>person</t>
  </si>
  <si>
    <t>trip</t>
  </si>
  <si>
    <t>Physician</t>
  </si>
  <si>
    <t>Lab Assessments</t>
  </si>
  <si>
    <t>ea</t>
  </si>
  <si>
    <t>participants</t>
  </si>
  <si>
    <t>Total Fringe</t>
  </si>
  <si>
    <t>software development</t>
  </si>
  <si>
    <t>each</t>
  </si>
  <si>
    <t>9. Participant Payments</t>
  </si>
  <si>
    <t xml:space="preserve">Project Title:   </t>
  </si>
  <si>
    <t>are shown to the right, in the Modular calculation</t>
  </si>
  <si>
    <t>NOTE For Modular Budgets Only: Only Subaward/Consortium</t>
  </si>
  <si>
    <t xml:space="preserve"> DIRECT costs included in Direct Costs Calculation. Sub F&amp;A costs</t>
  </si>
  <si>
    <t>are shown above, in the Modular calculation</t>
  </si>
  <si>
    <t xml:space="preserve">Sponsor:  </t>
  </si>
  <si>
    <t xml:space="preserve">Proposal Submission Date:  </t>
  </si>
  <si>
    <t>Cost-Sharing Calculation</t>
  </si>
  <si>
    <t>YR 1</t>
  </si>
  <si>
    <t>YR 2</t>
  </si>
  <si>
    <t>Total Sal &amp; Fringe Budgeted</t>
  </si>
  <si>
    <t>F&amp;A Budgeted</t>
  </si>
  <si>
    <t>Total Budgeted</t>
  </si>
  <si>
    <t>Actual Sal &amp; Fringe</t>
  </si>
  <si>
    <t>Actual F&amp;A</t>
  </si>
  <si>
    <t>Total Actual Costs</t>
  </si>
  <si>
    <t>Cost-Share Amount</t>
  </si>
  <si>
    <t>*Name* Budgeted Salary</t>
  </si>
  <si>
    <t>*Name*Actual Salary</t>
  </si>
  <si>
    <t>*Name*  Actual Salary</t>
  </si>
  <si>
    <t>$181,500 12-month NIH salary cap</t>
  </si>
  <si>
    <t>$136,125 9-month NIH salary cap</t>
  </si>
  <si>
    <t>Fringe</t>
  </si>
  <si>
    <t>2014 rates</t>
  </si>
  <si>
    <t>see below</t>
  </si>
  <si>
    <r>
      <t xml:space="preserve">Equipment Item                            </t>
    </r>
    <r>
      <rPr>
        <b/>
        <sz val="10"/>
        <color indexed="10"/>
        <rFont val="Arial"/>
        <family val="2"/>
      </rPr>
      <t>Effective Nov 2014 - no longer use for computers under $5K -- we now calculate F&amp;A</t>
    </r>
  </si>
  <si>
    <t>Effective Nov 2014 - list computers under $5K in Mat &amp; Supplies and calculate F&amp;A</t>
  </si>
  <si>
    <t>RESEARCH &amp; RELATED BUDGET -  PERIOD 1</t>
  </si>
  <si>
    <t>Faculty Research Assistant</t>
  </si>
  <si>
    <t xml:space="preserve">List items and dollar amount for each item exceeding $5,000. </t>
  </si>
  <si>
    <t>*Number of
Personnel</t>
  </si>
  <si>
    <t>INTERNAL  BUDGET -  CUMULATIVE</t>
  </si>
  <si>
    <t>Department of Health &amp; Human Services, Steven Zuraf,  301-492-4858</t>
  </si>
  <si>
    <t>INTERNAL  BUDGET -  PERIOD 2</t>
  </si>
  <si>
    <t>INTERNAL  BUDGET -  PERIOD 3</t>
  </si>
  <si>
    <t>INTERNAL  BUDGET -  PERIOD 4</t>
  </si>
  <si>
    <t>INTERNAL  BUDGET -  PERIOD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</si>
</sst>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14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2" fillId="0" borderId="0" xfId="0" applyFont="1" applyFill="1" applyBorder="1"/>
    <xf numFmtId="0" fontId="0" fillId="0" borderId="4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7" xfId="0" quotePrefix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 applyAlignment="1"/>
    <xf numFmtId="0" fontId="0" fillId="0" borderId="6" xfId="0" quotePrefix="1" applyBorder="1" applyAlignment="1">
      <alignment horizontal="right"/>
    </xf>
    <xf numFmtId="0" fontId="0" fillId="0" borderId="6" xfId="0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10" fontId="0" fillId="0" borderId="1" xfId="0" applyNumberFormat="1" applyBorder="1"/>
    <xf numFmtId="10" fontId="0" fillId="0" borderId="7" xfId="0" applyNumberForma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2" fontId="0" fillId="0" borderId="1" xfId="0" applyNumberFormat="1" applyBorder="1"/>
    <xf numFmtId="42" fontId="0" fillId="0" borderId="7" xfId="0" applyNumberFormat="1" applyBorder="1"/>
    <xf numFmtId="42" fontId="0" fillId="2" borderId="1" xfId="0" applyNumberFormat="1" applyFill="1" applyBorder="1"/>
    <xf numFmtId="42" fontId="2" fillId="2" borderId="1" xfId="0" applyNumberFormat="1" applyFont="1" applyFill="1" applyBorder="1"/>
    <xf numFmtId="42" fontId="0" fillId="2" borderId="7" xfId="0" applyNumberFormat="1" applyFill="1" applyBorder="1"/>
    <xf numFmtId="42" fontId="2" fillId="2" borderId="7" xfId="0" applyNumberFormat="1" applyFont="1" applyFill="1" applyBorder="1"/>
    <xf numFmtId="42" fontId="2" fillId="3" borderId="4" xfId="0" applyNumberFormat="1" applyFont="1" applyFill="1" applyBorder="1"/>
    <xf numFmtId="42" fontId="0" fillId="2" borderId="4" xfId="0" applyNumberFormat="1" applyFill="1" applyBorder="1"/>
    <xf numFmtId="42" fontId="0" fillId="0" borderId="4" xfId="0" applyNumberFormat="1" applyBorder="1"/>
    <xf numFmtId="42" fontId="0" fillId="0" borderId="8" xfId="0" applyNumberFormat="1" applyBorder="1"/>
    <xf numFmtId="42" fontId="2" fillId="0" borderId="3" xfId="0" applyNumberFormat="1" applyFont="1" applyBorder="1"/>
    <xf numFmtId="42" fontId="2" fillId="0" borderId="10" xfId="0" applyNumberFormat="1" applyFont="1" applyBorder="1"/>
    <xf numFmtId="42" fontId="2" fillId="0" borderId="5" xfId="0" applyNumberFormat="1" applyFont="1" applyBorder="1"/>
    <xf numFmtId="42" fontId="0" fillId="2" borderId="6" xfId="0" applyNumberFormat="1" applyFill="1" applyBorder="1"/>
    <xf numFmtId="42" fontId="2" fillId="3" borderId="11" xfId="0" applyNumberFormat="1" applyFont="1" applyFill="1" applyBorder="1"/>
    <xf numFmtId="42" fontId="4" fillId="3" borderId="11" xfId="0" applyNumberFormat="1" applyFont="1" applyFill="1" applyBorder="1"/>
    <xf numFmtId="42" fontId="2" fillId="2" borderId="3" xfId="0" applyNumberFormat="1" applyFont="1" applyFill="1" applyBorder="1"/>
    <xf numFmtId="42" fontId="2" fillId="2" borderId="5" xfId="0" applyNumberFormat="1" applyFont="1" applyFill="1" applyBorder="1"/>
    <xf numFmtId="42" fontId="2" fillId="2" borderId="10" xfId="0" applyNumberFormat="1" applyFont="1" applyFill="1" applyBorder="1"/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2" fontId="0" fillId="0" borderId="0" xfId="0" applyNumberFormat="1"/>
    <xf numFmtId="42" fontId="2" fillId="0" borderId="0" xfId="0" applyNumberFormat="1" applyFont="1"/>
    <xf numFmtId="0" fontId="2" fillId="0" borderId="13" xfId="0" applyFont="1" applyBorder="1"/>
    <xf numFmtId="0" fontId="0" fillId="0" borderId="13" xfId="0" applyBorder="1"/>
    <xf numFmtId="0" fontId="7" fillId="3" borderId="14" xfId="0" applyFont="1" applyFill="1" applyBorder="1" applyAlignment="1">
      <alignment horizontal="center"/>
    </xf>
    <xf numFmtId="42" fontId="2" fillId="3" borderId="14" xfId="0" applyNumberFormat="1" applyFont="1" applyFill="1" applyBorder="1"/>
    <xf numFmtId="37" fontId="2" fillId="3" borderId="14" xfId="0" applyNumberFormat="1" applyFont="1" applyFill="1" applyBorder="1"/>
    <xf numFmtId="42" fontId="2" fillId="3" borderId="15" xfId="0" applyNumberFormat="1" applyFont="1" applyFill="1" applyBorder="1"/>
    <xf numFmtId="0" fontId="2" fillId="4" borderId="0" xfId="0" applyFont="1" applyFill="1"/>
    <xf numFmtId="0" fontId="0" fillId="4" borderId="0" xfId="0" applyFill="1" applyAlignment="1">
      <alignment wrapText="1"/>
    </xf>
    <xf numFmtId="0" fontId="0" fillId="4" borderId="0" xfId="0" applyFill="1"/>
    <xf numFmtId="44" fontId="2" fillId="4" borderId="0" xfId="0" applyNumberFormat="1" applyFont="1" applyFill="1"/>
    <xf numFmtId="0" fontId="0" fillId="4" borderId="13" xfId="0" applyFill="1" applyBorder="1" applyAlignment="1">
      <alignment wrapText="1"/>
    </xf>
    <xf numFmtId="42" fontId="0" fillId="4" borderId="8" xfId="0" applyNumberFormat="1" applyFill="1" applyBorder="1"/>
    <xf numFmtId="44" fontId="2" fillId="4" borderId="13" xfId="0" applyNumberFormat="1" applyFont="1" applyFill="1" applyBorder="1"/>
    <xf numFmtId="0" fontId="0" fillId="4" borderId="1" xfId="0" applyFill="1" applyBorder="1"/>
    <xf numFmtId="0" fontId="2" fillId="5" borderId="0" xfId="0" applyFont="1" applyFill="1"/>
    <xf numFmtId="42" fontId="0" fillId="4" borderId="0" xfId="0" applyNumberFormat="1" applyFill="1"/>
    <xf numFmtId="42" fontId="2" fillId="4" borderId="14" xfId="0" applyNumberFormat="1" applyFont="1" applyFill="1" applyBorder="1"/>
    <xf numFmtId="42" fontId="0" fillId="4" borderId="1" xfId="0" applyNumberFormat="1" applyFill="1" applyBorder="1"/>
    <xf numFmtId="42" fontId="2" fillId="4" borderId="3" xfId="0" applyNumberFormat="1" applyFont="1" applyFill="1" applyBorder="1"/>
    <xf numFmtId="42" fontId="2" fillId="5" borderId="0" xfId="0" applyNumberFormat="1" applyFont="1" applyFill="1"/>
    <xf numFmtId="42" fontId="2" fillId="5" borderId="14" xfId="0" applyNumberFormat="1" applyFont="1" applyFill="1" applyBorder="1"/>
    <xf numFmtId="4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9" fillId="6" borderId="0" xfId="0" applyFont="1" applyFill="1" applyBorder="1"/>
    <xf numFmtId="0" fontId="10" fillId="6" borderId="0" xfId="0" applyFont="1" applyFill="1" applyBorder="1"/>
    <xf numFmtId="0" fontId="14" fillId="6" borderId="0" xfId="0" applyFont="1" applyFill="1" applyBorder="1"/>
    <xf numFmtId="0" fontId="14" fillId="6" borderId="16" xfId="0" applyFont="1" applyFill="1" applyBorder="1"/>
    <xf numFmtId="0" fontId="14" fillId="6" borderId="17" xfId="0" applyFont="1" applyFill="1" applyBorder="1"/>
    <xf numFmtId="0" fontId="10" fillId="6" borderId="16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10" fillId="6" borderId="17" xfId="0" applyFont="1" applyFill="1" applyBorder="1" applyAlignment="1">
      <alignment horizontal="right"/>
    </xf>
    <xf numFmtId="0" fontId="9" fillId="0" borderId="16" xfId="0" applyFont="1" applyBorder="1"/>
    <xf numFmtId="0" fontId="9" fillId="0" borderId="0" xfId="0" applyFont="1" applyBorder="1"/>
    <xf numFmtId="0" fontId="9" fillId="0" borderId="1" xfId="0" applyFont="1" applyBorder="1"/>
    <xf numFmtId="0" fontId="9" fillId="0" borderId="17" xfId="0" applyFont="1" applyBorder="1"/>
    <xf numFmtId="0" fontId="15" fillId="7" borderId="18" xfId="0" applyFont="1" applyFill="1" applyBorder="1"/>
    <xf numFmtId="2" fontId="15" fillId="8" borderId="19" xfId="0" applyNumberFormat="1" applyFont="1" applyFill="1" applyBorder="1"/>
    <xf numFmtId="2" fontId="15" fillId="8" borderId="0" xfId="0" applyNumberFormat="1" applyFont="1" applyFill="1" applyBorder="1"/>
    <xf numFmtId="1" fontId="15" fillId="8" borderId="0" xfId="0" applyNumberFormat="1" applyFont="1" applyFill="1" applyBorder="1"/>
    <xf numFmtId="0" fontId="15" fillId="8" borderId="19" xfId="0" applyFont="1" applyFill="1" applyBorder="1"/>
    <xf numFmtId="2" fontId="15" fillId="0" borderId="0" xfId="0" applyNumberFormat="1" applyFont="1" applyBorder="1"/>
    <xf numFmtId="0" fontId="15" fillId="0" borderId="6" xfId="0" applyFont="1" applyBorder="1"/>
    <xf numFmtId="2" fontId="15" fillId="8" borderId="19" xfId="0" applyNumberFormat="1" applyFont="1" applyFill="1" applyBorder="1" applyAlignment="1">
      <alignment horizontal="right"/>
    </xf>
    <xf numFmtId="2" fontId="15" fillId="8" borderId="19" xfId="0" applyNumberFormat="1" applyFont="1" applyFill="1" applyBorder="1" applyAlignment="1">
      <alignment horizontal="center"/>
    </xf>
    <xf numFmtId="2" fontId="15" fillId="8" borderId="20" xfId="0" applyNumberFormat="1" applyFont="1" applyFill="1" applyBorder="1"/>
    <xf numFmtId="0" fontId="15" fillId="0" borderId="1" xfId="0" applyFont="1" applyBorder="1"/>
    <xf numFmtId="0" fontId="15" fillId="7" borderId="21" xfId="0" applyFont="1" applyFill="1" applyBorder="1"/>
    <xf numFmtId="2" fontId="15" fillId="8" borderId="13" xfId="0" applyNumberFormat="1" applyFont="1" applyFill="1" applyBorder="1"/>
    <xf numFmtId="1" fontId="15" fillId="8" borderId="13" xfId="0" applyNumberFormat="1" applyFont="1" applyFill="1" applyBorder="1"/>
    <xf numFmtId="0" fontId="15" fillId="8" borderId="7" xfId="0" applyFont="1" applyFill="1" applyBorder="1"/>
    <xf numFmtId="0" fontId="9" fillId="0" borderId="13" xfId="0" applyFont="1" applyBorder="1"/>
    <xf numFmtId="0" fontId="15" fillId="0" borderId="13" xfId="0" applyFont="1" applyBorder="1"/>
    <xf numFmtId="2" fontId="15" fillId="8" borderId="7" xfId="0" applyNumberFormat="1" applyFont="1" applyFill="1" applyBorder="1" applyAlignment="1">
      <alignment horizontal="center"/>
    </xf>
    <xf numFmtId="0" fontId="15" fillId="8" borderId="0" xfId="0" applyFont="1" applyFill="1" applyBorder="1"/>
    <xf numFmtId="0" fontId="15" fillId="0" borderId="0" xfId="0" applyFont="1"/>
    <xf numFmtId="2" fontId="15" fillId="8" borderId="0" xfId="0" applyNumberFormat="1" applyFont="1" applyFill="1" applyBorder="1" applyAlignment="1">
      <alignment horizontal="right"/>
    </xf>
    <xf numFmtId="2" fontId="15" fillId="8" borderId="0" xfId="0" applyNumberFormat="1" applyFont="1" applyFill="1" applyBorder="1" applyAlignment="1">
      <alignment horizontal="center"/>
    </xf>
    <xf numFmtId="2" fontId="9" fillId="0" borderId="0" xfId="0" applyNumberFormat="1" applyFont="1"/>
    <xf numFmtId="0" fontId="16" fillId="0" borderId="0" xfId="0" applyFont="1"/>
    <xf numFmtId="0" fontId="17" fillId="0" borderId="0" xfId="0" applyFont="1"/>
    <xf numFmtId="2" fontId="17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indent="8"/>
    </xf>
    <xf numFmtId="0" fontId="13" fillId="0" borderId="0" xfId="0" applyFont="1"/>
    <xf numFmtId="2" fontId="0" fillId="0" borderId="0" xfId="0" applyNumberFormat="1"/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wrapText="1"/>
    </xf>
    <xf numFmtId="42" fontId="2" fillId="0" borderId="14" xfId="0" applyNumberFormat="1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2" xfId="0" applyNumberFormat="1" applyBorder="1" applyAlignment="1">
      <alignment wrapText="1"/>
    </xf>
    <xf numFmtId="42" fontId="3" fillId="0" borderId="14" xfId="0" applyNumberFormat="1" applyFont="1" applyBorder="1"/>
    <xf numFmtId="42" fontId="2" fillId="0" borderId="7" xfId="0" applyNumberFormat="1" applyFont="1" applyBorder="1" applyAlignment="1">
      <alignment wrapText="1"/>
    </xf>
    <xf numFmtId="42" fontId="0" fillId="0" borderId="6" xfId="0" applyNumberFormat="1" applyBorder="1"/>
    <xf numFmtId="0" fontId="4" fillId="0" borderId="0" xfId="0" applyFont="1" applyAlignment="1"/>
    <xf numFmtId="2" fontId="0" fillId="0" borderId="8" xfId="0" applyNumberFormat="1" applyBorder="1" applyAlignment="1">
      <alignment wrapText="1"/>
    </xf>
    <xf numFmtId="42" fontId="0" fillId="0" borderId="0" xfId="0" applyNumberFormat="1" applyBorder="1"/>
    <xf numFmtId="42" fontId="2" fillId="0" borderId="0" xfId="0" applyNumberFormat="1" applyFont="1" applyBorder="1"/>
    <xf numFmtId="0" fontId="2" fillId="0" borderId="0" xfId="0" applyFont="1" applyAlignment="1">
      <alignment textRotation="180"/>
    </xf>
    <xf numFmtId="0" fontId="0" fillId="0" borderId="0" xfId="0" applyAlignment="1">
      <alignment textRotation="180"/>
    </xf>
    <xf numFmtId="0" fontId="2" fillId="0" borderId="0" xfId="0" applyFont="1" applyAlignment="1">
      <alignment textRotation="180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/>
    <xf numFmtId="0" fontId="0" fillId="9" borderId="0" xfId="0" applyFill="1"/>
    <xf numFmtId="164" fontId="0" fillId="0" borderId="0" xfId="0" applyNumberFormat="1"/>
    <xf numFmtId="0" fontId="0" fillId="0" borderId="0" xfId="0" applyFill="1" applyBorder="1"/>
    <xf numFmtId="10" fontId="0" fillId="0" borderId="0" xfId="0" applyNumberFormat="1"/>
    <xf numFmtId="42" fontId="0" fillId="10" borderId="0" xfId="0" applyNumberFormat="1" applyFill="1"/>
    <xf numFmtId="0" fontId="0" fillId="10" borderId="0" xfId="0" applyFill="1"/>
    <xf numFmtId="0" fontId="20" fillId="0" borderId="0" xfId="0" applyFont="1"/>
    <xf numFmtId="0" fontId="1" fillId="0" borderId="1" xfId="0" applyFont="1" applyBorder="1"/>
    <xf numFmtId="0" fontId="7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8" fontId="21" fillId="0" borderId="0" xfId="0" applyNumberFormat="1" applyFont="1" applyFill="1" applyBorder="1"/>
    <xf numFmtId="0" fontId="2" fillId="0" borderId="1" xfId="0" applyFont="1" applyBorder="1" applyAlignment="1"/>
    <xf numFmtId="0" fontId="2" fillId="0" borderId="31" xfId="0" applyFont="1" applyBorder="1" applyAlignment="1"/>
    <xf numFmtId="0" fontId="10" fillId="6" borderId="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 vertical="justify" textRotation="180" readingOrder="1"/>
    </xf>
    <xf numFmtId="0" fontId="2" fillId="0" borderId="0" xfId="0" applyFont="1" applyAlignment="1">
      <alignment horizontal="distributed" textRotation="180"/>
    </xf>
    <xf numFmtId="0" fontId="0" fillId="0" borderId="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right" wrapText="1"/>
    </xf>
    <xf numFmtId="1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4" borderId="27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left"/>
    </xf>
    <xf numFmtId="0" fontId="0" fillId="4" borderId="13" xfId="0" applyFill="1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10" fontId="0" fillId="0" borderId="3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10" fontId="0" fillId="0" borderId="6" xfId="0" applyNumberFormat="1" applyBorder="1" applyAlignment="1">
      <alignment horizontal="center" wrapText="1"/>
    </xf>
    <xf numFmtId="10" fontId="0" fillId="0" borderId="10" xfId="0" applyNumberFormat="1" applyBorder="1" applyAlignment="1">
      <alignment horizontal="center" wrapText="1"/>
    </xf>
    <xf numFmtId="10" fontId="0" fillId="0" borderId="7" xfId="0" applyNumberFormat="1" applyBorder="1" applyAlignment="1">
      <alignment horizontal="center" wrapText="1"/>
    </xf>
    <xf numFmtId="42" fontId="0" fillId="2" borderId="3" xfId="0" applyNumberFormat="1" applyFill="1" applyBorder="1" applyAlignment="1">
      <alignment horizontal="center" wrapText="1"/>
    </xf>
    <xf numFmtId="42" fontId="0" fillId="2" borderId="1" xfId="0" applyNumberFormat="1" applyFill="1" applyBorder="1" applyAlignment="1">
      <alignment horizontal="center" wrapText="1"/>
    </xf>
    <xf numFmtId="42" fontId="0" fillId="2" borderId="31" xfId="0" applyNumberFormat="1" applyFill="1" applyBorder="1" applyAlignment="1">
      <alignment horizontal="center" wrapText="1"/>
    </xf>
    <xf numFmtId="42" fontId="0" fillId="0" borderId="3" xfId="0" applyNumberFormat="1" applyBorder="1" applyAlignment="1">
      <alignment horizontal="center" wrapText="1"/>
    </xf>
    <xf numFmtId="42" fontId="0" fillId="0" borderId="1" xfId="0" applyNumberFormat="1" applyBorder="1" applyAlignment="1">
      <alignment horizontal="center" wrapText="1"/>
    </xf>
    <xf numFmtId="42" fontId="0" fillId="0" borderId="31" xfId="0" applyNumberFormat="1" applyBorder="1" applyAlignment="1">
      <alignment horizontal="center" wrapText="1"/>
    </xf>
    <xf numFmtId="42" fontId="0" fillId="0" borderId="15" xfId="0" applyNumberFormat="1" applyBorder="1" applyAlignment="1">
      <alignment horizontal="center" wrapText="1"/>
    </xf>
    <xf numFmtId="42" fontId="0" fillId="0" borderId="13" xfId="0" applyNumberFormat="1" applyBorder="1" applyAlignment="1">
      <alignment horizontal="center" wrapText="1"/>
    </xf>
    <xf numFmtId="42" fontId="0" fillId="0" borderId="30" xfId="0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0" fillId="4" borderId="30" xfId="0" applyFill="1" applyBorder="1" applyAlignment="1">
      <alignment horizontal="center" wrapText="1"/>
    </xf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10</xdr:row>
      <xdr:rowOff>38100</xdr:rowOff>
    </xdr:from>
    <xdr:to>
      <xdr:col>1</xdr:col>
      <xdr:colOff>190500</xdr:colOff>
      <xdr:row>11</xdr:row>
      <xdr:rowOff>9525</xdr:rowOff>
    </xdr:to>
    <xdr:pic>
      <xdr:nvPicPr>
        <xdr:cNvPr id="17190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17</xdr:row>
      <xdr:rowOff>38100</xdr:rowOff>
    </xdr:from>
    <xdr:to>
      <xdr:col>1</xdr:col>
      <xdr:colOff>190500</xdr:colOff>
      <xdr:row>18</xdr:row>
      <xdr:rowOff>9525</xdr:rowOff>
    </xdr:to>
    <xdr:pic>
      <xdr:nvPicPr>
        <xdr:cNvPr id="17191" name="Picture 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18</xdr:row>
      <xdr:rowOff>38100</xdr:rowOff>
    </xdr:from>
    <xdr:to>
      <xdr:col>1</xdr:col>
      <xdr:colOff>190500</xdr:colOff>
      <xdr:row>19</xdr:row>
      <xdr:rowOff>9525</xdr:rowOff>
    </xdr:to>
    <xdr:pic>
      <xdr:nvPicPr>
        <xdr:cNvPr id="17192" name="Picture 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19</xdr:row>
      <xdr:rowOff>38100</xdr:rowOff>
    </xdr:from>
    <xdr:to>
      <xdr:col>1</xdr:col>
      <xdr:colOff>190500</xdr:colOff>
      <xdr:row>20</xdr:row>
      <xdr:rowOff>9525</xdr:rowOff>
    </xdr:to>
    <xdr:pic>
      <xdr:nvPicPr>
        <xdr:cNvPr id="17193" name="Picture 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20</xdr:row>
      <xdr:rowOff>38100</xdr:rowOff>
    </xdr:from>
    <xdr:to>
      <xdr:col>1</xdr:col>
      <xdr:colOff>190500</xdr:colOff>
      <xdr:row>21</xdr:row>
      <xdr:rowOff>0</xdr:rowOff>
    </xdr:to>
    <xdr:pic>
      <xdr:nvPicPr>
        <xdr:cNvPr id="17194" name="Picture 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11</xdr:row>
      <xdr:rowOff>38100</xdr:rowOff>
    </xdr:from>
    <xdr:to>
      <xdr:col>1</xdr:col>
      <xdr:colOff>190500</xdr:colOff>
      <xdr:row>12</xdr:row>
      <xdr:rowOff>9525</xdr:rowOff>
    </xdr:to>
    <xdr:pic>
      <xdr:nvPicPr>
        <xdr:cNvPr id="17195" name="Picture 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12</xdr:row>
      <xdr:rowOff>38100</xdr:rowOff>
    </xdr:from>
    <xdr:to>
      <xdr:col>1</xdr:col>
      <xdr:colOff>190500</xdr:colOff>
      <xdr:row>13</xdr:row>
      <xdr:rowOff>9525</xdr:rowOff>
    </xdr:to>
    <xdr:pic>
      <xdr:nvPicPr>
        <xdr:cNvPr id="17196" name="Picture 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13</xdr:row>
      <xdr:rowOff>38100</xdr:rowOff>
    </xdr:from>
    <xdr:to>
      <xdr:col>1</xdr:col>
      <xdr:colOff>190500</xdr:colOff>
      <xdr:row>14</xdr:row>
      <xdr:rowOff>9525</xdr:rowOff>
    </xdr:to>
    <xdr:pic>
      <xdr:nvPicPr>
        <xdr:cNvPr id="17197" name="Picture 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14</xdr:row>
      <xdr:rowOff>38100</xdr:rowOff>
    </xdr:from>
    <xdr:to>
      <xdr:col>1</xdr:col>
      <xdr:colOff>190500</xdr:colOff>
      <xdr:row>15</xdr:row>
      <xdr:rowOff>9525</xdr:rowOff>
    </xdr:to>
    <xdr:pic>
      <xdr:nvPicPr>
        <xdr:cNvPr id="17198" name="Picture 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15</xdr:row>
      <xdr:rowOff>38100</xdr:rowOff>
    </xdr:from>
    <xdr:to>
      <xdr:col>1</xdr:col>
      <xdr:colOff>190500</xdr:colOff>
      <xdr:row>16</xdr:row>
      <xdr:rowOff>9525</xdr:rowOff>
    </xdr:to>
    <xdr:pic>
      <xdr:nvPicPr>
        <xdr:cNvPr id="17199" name="Picture 1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16</xdr:row>
      <xdr:rowOff>38100</xdr:rowOff>
    </xdr:from>
    <xdr:to>
      <xdr:col>1</xdr:col>
      <xdr:colOff>190500</xdr:colOff>
      <xdr:row>17</xdr:row>
      <xdr:rowOff>9525</xdr:rowOff>
    </xdr:to>
    <xdr:pic>
      <xdr:nvPicPr>
        <xdr:cNvPr id="17200" name="Picture 1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10</xdr:row>
      <xdr:rowOff>38100</xdr:rowOff>
    </xdr:from>
    <xdr:to>
      <xdr:col>18</xdr:col>
      <xdr:colOff>190500</xdr:colOff>
      <xdr:row>11</xdr:row>
      <xdr:rowOff>9525</xdr:rowOff>
    </xdr:to>
    <xdr:pic>
      <xdr:nvPicPr>
        <xdr:cNvPr id="17201" name="Picture 1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17</xdr:row>
      <xdr:rowOff>38100</xdr:rowOff>
    </xdr:from>
    <xdr:to>
      <xdr:col>18</xdr:col>
      <xdr:colOff>190500</xdr:colOff>
      <xdr:row>18</xdr:row>
      <xdr:rowOff>9525</xdr:rowOff>
    </xdr:to>
    <xdr:pic>
      <xdr:nvPicPr>
        <xdr:cNvPr id="17202" name="Picture 1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18</xdr:row>
      <xdr:rowOff>38100</xdr:rowOff>
    </xdr:from>
    <xdr:to>
      <xdr:col>18</xdr:col>
      <xdr:colOff>190500</xdr:colOff>
      <xdr:row>19</xdr:row>
      <xdr:rowOff>9525</xdr:rowOff>
    </xdr:to>
    <xdr:pic>
      <xdr:nvPicPr>
        <xdr:cNvPr id="17203" name="Picture 1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19</xdr:row>
      <xdr:rowOff>38100</xdr:rowOff>
    </xdr:from>
    <xdr:to>
      <xdr:col>18</xdr:col>
      <xdr:colOff>190500</xdr:colOff>
      <xdr:row>20</xdr:row>
      <xdr:rowOff>9525</xdr:rowOff>
    </xdr:to>
    <xdr:pic>
      <xdr:nvPicPr>
        <xdr:cNvPr id="17204" name="Picture 1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20</xdr:row>
      <xdr:rowOff>38100</xdr:rowOff>
    </xdr:from>
    <xdr:to>
      <xdr:col>18</xdr:col>
      <xdr:colOff>190500</xdr:colOff>
      <xdr:row>21</xdr:row>
      <xdr:rowOff>0</xdr:rowOff>
    </xdr:to>
    <xdr:pic>
      <xdr:nvPicPr>
        <xdr:cNvPr id="17205" name="Picture 1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11</xdr:row>
      <xdr:rowOff>38100</xdr:rowOff>
    </xdr:from>
    <xdr:to>
      <xdr:col>18</xdr:col>
      <xdr:colOff>190500</xdr:colOff>
      <xdr:row>12</xdr:row>
      <xdr:rowOff>9525</xdr:rowOff>
    </xdr:to>
    <xdr:pic>
      <xdr:nvPicPr>
        <xdr:cNvPr id="17206" name="Picture 1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12</xdr:row>
      <xdr:rowOff>38100</xdr:rowOff>
    </xdr:from>
    <xdr:to>
      <xdr:col>18</xdr:col>
      <xdr:colOff>190500</xdr:colOff>
      <xdr:row>13</xdr:row>
      <xdr:rowOff>9525</xdr:rowOff>
    </xdr:to>
    <xdr:pic>
      <xdr:nvPicPr>
        <xdr:cNvPr id="17207" name="Picture 1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13</xdr:row>
      <xdr:rowOff>38100</xdr:rowOff>
    </xdr:from>
    <xdr:to>
      <xdr:col>18</xdr:col>
      <xdr:colOff>190500</xdr:colOff>
      <xdr:row>14</xdr:row>
      <xdr:rowOff>9525</xdr:rowOff>
    </xdr:to>
    <xdr:pic>
      <xdr:nvPicPr>
        <xdr:cNvPr id="17208" name="Picture 1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14</xdr:row>
      <xdr:rowOff>38100</xdr:rowOff>
    </xdr:from>
    <xdr:to>
      <xdr:col>18</xdr:col>
      <xdr:colOff>190500</xdr:colOff>
      <xdr:row>15</xdr:row>
      <xdr:rowOff>9525</xdr:rowOff>
    </xdr:to>
    <xdr:pic>
      <xdr:nvPicPr>
        <xdr:cNvPr id="17209" name="Picture 2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15</xdr:row>
      <xdr:rowOff>38100</xdr:rowOff>
    </xdr:from>
    <xdr:to>
      <xdr:col>18</xdr:col>
      <xdr:colOff>190500</xdr:colOff>
      <xdr:row>16</xdr:row>
      <xdr:rowOff>9525</xdr:rowOff>
    </xdr:to>
    <xdr:pic>
      <xdr:nvPicPr>
        <xdr:cNvPr id="17210" name="Picture 2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16</xdr:row>
      <xdr:rowOff>38100</xdr:rowOff>
    </xdr:from>
    <xdr:to>
      <xdr:col>18</xdr:col>
      <xdr:colOff>190500</xdr:colOff>
      <xdr:row>17</xdr:row>
      <xdr:rowOff>9525</xdr:rowOff>
    </xdr:to>
    <xdr:pic>
      <xdr:nvPicPr>
        <xdr:cNvPr id="17211" name="Picture 2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212" name="Picture 2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17</xdr:row>
      <xdr:rowOff>38100</xdr:rowOff>
    </xdr:from>
    <xdr:to>
      <xdr:col>35</xdr:col>
      <xdr:colOff>190500</xdr:colOff>
      <xdr:row>18</xdr:row>
      <xdr:rowOff>9525</xdr:rowOff>
    </xdr:to>
    <xdr:pic>
      <xdr:nvPicPr>
        <xdr:cNvPr id="17213" name="Picture 2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18</xdr:row>
      <xdr:rowOff>38100</xdr:rowOff>
    </xdr:from>
    <xdr:to>
      <xdr:col>35</xdr:col>
      <xdr:colOff>190500</xdr:colOff>
      <xdr:row>19</xdr:row>
      <xdr:rowOff>9525</xdr:rowOff>
    </xdr:to>
    <xdr:pic>
      <xdr:nvPicPr>
        <xdr:cNvPr id="17214" name="Picture 2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19</xdr:row>
      <xdr:rowOff>38100</xdr:rowOff>
    </xdr:from>
    <xdr:to>
      <xdr:col>35</xdr:col>
      <xdr:colOff>190500</xdr:colOff>
      <xdr:row>20</xdr:row>
      <xdr:rowOff>9525</xdr:rowOff>
    </xdr:to>
    <xdr:pic>
      <xdr:nvPicPr>
        <xdr:cNvPr id="17215" name="Picture 2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20</xdr:row>
      <xdr:rowOff>38100</xdr:rowOff>
    </xdr:from>
    <xdr:to>
      <xdr:col>35</xdr:col>
      <xdr:colOff>190500</xdr:colOff>
      <xdr:row>21</xdr:row>
      <xdr:rowOff>0</xdr:rowOff>
    </xdr:to>
    <xdr:pic>
      <xdr:nvPicPr>
        <xdr:cNvPr id="17216" name="Picture 2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217" name="Picture 2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218" name="Picture 2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219" name="Picture 3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220" name="Picture 3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221" name="Picture 3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16</xdr:row>
      <xdr:rowOff>38100</xdr:rowOff>
    </xdr:from>
    <xdr:to>
      <xdr:col>35</xdr:col>
      <xdr:colOff>190500</xdr:colOff>
      <xdr:row>17</xdr:row>
      <xdr:rowOff>9525</xdr:rowOff>
    </xdr:to>
    <xdr:pic>
      <xdr:nvPicPr>
        <xdr:cNvPr id="17222" name="Picture 3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223" name="Picture 3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17</xdr:row>
      <xdr:rowOff>38100</xdr:rowOff>
    </xdr:from>
    <xdr:to>
      <xdr:col>52</xdr:col>
      <xdr:colOff>190500</xdr:colOff>
      <xdr:row>18</xdr:row>
      <xdr:rowOff>9525</xdr:rowOff>
    </xdr:to>
    <xdr:pic>
      <xdr:nvPicPr>
        <xdr:cNvPr id="17224" name="Picture 3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18</xdr:row>
      <xdr:rowOff>38100</xdr:rowOff>
    </xdr:from>
    <xdr:to>
      <xdr:col>52</xdr:col>
      <xdr:colOff>190500</xdr:colOff>
      <xdr:row>19</xdr:row>
      <xdr:rowOff>9525</xdr:rowOff>
    </xdr:to>
    <xdr:pic>
      <xdr:nvPicPr>
        <xdr:cNvPr id="17225" name="Picture 3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19</xdr:row>
      <xdr:rowOff>38100</xdr:rowOff>
    </xdr:from>
    <xdr:to>
      <xdr:col>52</xdr:col>
      <xdr:colOff>190500</xdr:colOff>
      <xdr:row>20</xdr:row>
      <xdr:rowOff>9525</xdr:rowOff>
    </xdr:to>
    <xdr:pic>
      <xdr:nvPicPr>
        <xdr:cNvPr id="17226" name="Picture 3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20</xdr:row>
      <xdr:rowOff>38100</xdr:rowOff>
    </xdr:from>
    <xdr:to>
      <xdr:col>52</xdr:col>
      <xdr:colOff>190500</xdr:colOff>
      <xdr:row>21</xdr:row>
      <xdr:rowOff>0</xdr:rowOff>
    </xdr:to>
    <xdr:pic>
      <xdr:nvPicPr>
        <xdr:cNvPr id="17227" name="Picture 3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228" name="Picture 3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229" name="Picture 4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230" name="Picture 4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231" name="Picture 4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232" name="Picture 4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16</xdr:row>
      <xdr:rowOff>38100</xdr:rowOff>
    </xdr:from>
    <xdr:to>
      <xdr:col>52</xdr:col>
      <xdr:colOff>190500</xdr:colOff>
      <xdr:row>17</xdr:row>
      <xdr:rowOff>9525</xdr:rowOff>
    </xdr:to>
    <xdr:pic>
      <xdr:nvPicPr>
        <xdr:cNvPr id="17233" name="Picture 4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234" name="Picture 4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17</xdr:row>
      <xdr:rowOff>38100</xdr:rowOff>
    </xdr:from>
    <xdr:to>
      <xdr:col>69</xdr:col>
      <xdr:colOff>190500</xdr:colOff>
      <xdr:row>18</xdr:row>
      <xdr:rowOff>9525</xdr:rowOff>
    </xdr:to>
    <xdr:pic>
      <xdr:nvPicPr>
        <xdr:cNvPr id="17235" name="Picture 4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18</xdr:row>
      <xdr:rowOff>38100</xdr:rowOff>
    </xdr:from>
    <xdr:to>
      <xdr:col>69</xdr:col>
      <xdr:colOff>190500</xdr:colOff>
      <xdr:row>19</xdr:row>
      <xdr:rowOff>9525</xdr:rowOff>
    </xdr:to>
    <xdr:pic>
      <xdr:nvPicPr>
        <xdr:cNvPr id="17236" name="Picture 4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19</xdr:row>
      <xdr:rowOff>38100</xdr:rowOff>
    </xdr:from>
    <xdr:to>
      <xdr:col>69</xdr:col>
      <xdr:colOff>190500</xdr:colOff>
      <xdr:row>20</xdr:row>
      <xdr:rowOff>9525</xdr:rowOff>
    </xdr:to>
    <xdr:pic>
      <xdr:nvPicPr>
        <xdr:cNvPr id="17237" name="Picture 4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20</xdr:row>
      <xdr:rowOff>38100</xdr:rowOff>
    </xdr:from>
    <xdr:to>
      <xdr:col>69</xdr:col>
      <xdr:colOff>190500</xdr:colOff>
      <xdr:row>21</xdr:row>
      <xdr:rowOff>0</xdr:rowOff>
    </xdr:to>
    <xdr:pic>
      <xdr:nvPicPr>
        <xdr:cNvPr id="17238" name="Picture 4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239" name="Picture 5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240" name="Picture 5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241" name="Picture 5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242" name="Picture 5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243" name="Picture 5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16</xdr:row>
      <xdr:rowOff>38100</xdr:rowOff>
    </xdr:from>
    <xdr:to>
      <xdr:col>69</xdr:col>
      <xdr:colOff>190500</xdr:colOff>
      <xdr:row>17</xdr:row>
      <xdr:rowOff>9525</xdr:rowOff>
    </xdr:to>
    <xdr:pic>
      <xdr:nvPicPr>
        <xdr:cNvPr id="17244" name="Picture 5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10</xdr:row>
      <xdr:rowOff>38100</xdr:rowOff>
    </xdr:from>
    <xdr:to>
      <xdr:col>18</xdr:col>
      <xdr:colOff>190500</xdr:colOff>
      <xdr:row>11</xdr:row>
      <xdr:rowOff>9525</xdr:rowOff>
    </xdr:to>
    <xdr:pic>
      <xdr:nvPicPr>
        <xdr:cNvPr id="17245" name="Picture 5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11</xdr:row>
      <xdr:rowOff>38100</xdr:rowOff>
    </xdr:from>
    <xdr:to>
      <xdr:col>18</xdr:col>
      <xdr:colOff>190500</xdr:colOff>
      <xdr:row>12</xdr:row>
      <xdr:rowOff>9525</xdr:rowOff>
    </xdr:to>
    <xdr:pic>
      <xdr:nvPicPr>
        <xdr:cNvPr id="17246" name="Picture 5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12</xdr:row>
      <xdr:rowOff>38100</xdr:rowOff>
    </xdr:from>
    <xdr:to>
      <xdr:col>18</xdr:col>
      <xdr:colOff>190500</xdr:colOff>
      <xdr:row>13</xdr:row>
      <xdr:rowOff>9525</xdr:rowOff>
    </xdr:to>
    <xdr:pic>
      <xdr:nvPicPr>
        <xdr:cNvPr id="17247" name="Picture 5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13</xdr:row>
      <xdr:rowOff>38100</xdr:rowOff>
    </xdr:from>
    <xdr:to>
      <xdr:col>18</xdr:col>
      <xdr:colOff>190500</xdr:colOff>
      <xdr:row>14</xdr:row>
      <xdr:rowOff>9525</xdr:rowOff>
    </xdr:to>
    <xdr:pic>
      <xdr:nvPicPr>
        <xdr:cNvPr id="17248" name="Picture 5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14</xdr:row>
      <xdr:rowOff>38100</xdr:rowOff>
    </xdr:from>
    <xdr:to>
      <xdr:col>18</xdr:col>
      <xdr:colOff>190500</xdr:colOff>
      <xdr:row>15</xdr:row>
      <xdr:rowOff>9525</xdr:rowOff>
    </xdr:to>
    <xdr:pic>
      <xdr:nvPicPr>
        <xdr:cNvPr id="17249" name="Picture 6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15</xdr:row>
      <xdr:rowOff>38100</xdr:rowOff>
    </xdr:from>
    <xdr:to>
      <xdr:col>18</xdr:col>
      <xdr:colOff>190500</xdr:colOff>
      <xdr:row>16</xdr:row>
      <xdr:rowOff>9525</xdr:rowOff>
    </xdr:to>
    <xdr:pic>
      <xdr:nvPicPr>
        <xdr:cNvPr id="17250" name="Picture 6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251" name="Picture 6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252" name="Picture 6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253" name="Picture 6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254" name="Picture 6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255" name="Picture 6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256" name="Picture 6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257" name="Picture 6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258" name="Picture 6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259" name="Picture 7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260" name="Picture 7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261" name="Picture 7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262" name="Picture 7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263" name="Picture 7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264" name="Picture 7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265" name="Picture 7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266" name="Picture 7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267" name="Picture 7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268" name="Picture 7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269" name="Picture 8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270" name="Picture 8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271" name="Picture 8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272" name="Picture 8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273" name="Picture 8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274" name="Picture 8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275" name="Picture 8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276" name="Picture 8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277" name="Picture 8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278" name="Picture 8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279" name="Picture 9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280" name="Picture 9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10</xdr:row>
      <xdr:rowOff>38100</xdr:rowOff>
    </xdr:from>
    <xdr:to>
      <xdr:col>18</xdr:col>
      <xdr:colOff>190500</xdr:colOff>
      <xdr:row>11</xdr:row>
      <xdr:rowOff>9525</xdr:rowOff>
    </xdr:to>
    <xdr:pic>
      <xdr:nvPicPr>
        <xdr:cNvPr id="17281" name="Picture 9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11</xdr:row>
      <xdr:rowOff>38100</xdr:rowOff>
    </xdr:from>
    <xdr:to>
      <xdr:col>18</xdr:col>
      <xdr:colOff>190500</xdr:colOff>
      <xdr:row>12</xdr:row>
      <xdr:rowOff>9525</xdr:rowOff>
    </xdr:to>
    <xdr:pic>
      <xdr:nvPicPr>
        <xdr:cNvPr id="17282" name="Picture 9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12</xdr:row>
      <xdr:rowOff>38100</xdr:rowOff>
    </xdr:from>
    <xdr:to>
      <xdr:col>18</xdr:col>
      <xdr:colOff>190500</xdr:colOff>
      <xdr:row>13</xdr:row>
      <xdr:rowOff>9525</xdr:rowOff>
    </xdr:to>
    <xdr:pic>
      <xdr:nvPicPr>
        <xdr:cNvPr id="17283" name="Picture 9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13</xdr:row>
      <xdr:rowOff>38100</xdr:rowOff>
    </xdr:from>
    <xdr:to>
      <xdr:col>18</xdr:col>
      <xdr:colOff>190500</xdr:colOff>
      <xdr:row>14</xdr:row>
      <xdr:rowOff>9525</xdr:rowOff>
    </xdr:to>
    <xdr:pic>
      <xdr:nvPicPr>
        <xdr:cNvPr id="17284" name="Picture 9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14</xdr:row>
      <xdr:rowOff>38100</xdr:rowOff>
    </xdr:from>
    <xdr:to>
      <xdr:col>18</xdr:col>
      <xdr:colOff>190500</xdr:colOff>
      <xdr:row>15</xdr:row>
      <xdr:rowOff>9525</xdr:rowOff>
    </xdr:to>
    <xdr:pic>
      <xdr:nvPicPr>
        <xdr:cNvPr id="17285" name="Picture 9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15</xdr:row>
      <xdr:rowOff>38100</xdr:rowOff>
    </xdr:from>
    <xdr:to>
      <xdr:col>18</xdr:col>
      <xdr:colOff>190500</xdr:colOff>
      <xdr:row>16</xdr:row>
      <xdr:rowOff>9525</xdr:rowOff>
    </xdr:to>
    <xdr:pic>
      <xdr:nvPicPr>
        <xdr:cNvPr id="17286" name="Picture 9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16</xdr:row>
      <xdr:rowOff>38100</xdr:rowOff>
    </xdr:from>
    <xdr:to>
      <xdr:col>18</xdr:col>
      <xdr:colOff>190500</xdr:colOff>
      <xdr:row>17</xdr:row>
      <xdr:rowOff>9525</xdr:rowOff>
    </xdr:to>
    <xdr:pic>
      <xdr:nvPicPr>
        <xdr:cNvPr id="17287" name="Picture 9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288" name="Picture 9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289" name="Picture 10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290" name="Picture 10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291" name="Picture 10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292" name="Picture 10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293" name="Picture 10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16</xdr:row>
      <xdr:rowOff>38100</xdr:rowOff>
    </xdr:from>
    <xdr:to>
      <xdr:col>35</xdr:col>
      <xdr:colOff>190500</xdr:colOff>
      <xdr:row>17</xdr:row>
      <xdr:rowOff>9525</xdr:rowOff>
    </xdr:to>
    <xdr:pic>
      <xdr:nvPicPr>
        <xdr:cNvPr id="17294" name="Picture 10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295" name="Picture 10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296" name="Picture 10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297" name="Picture 10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298" name="Picture 10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299" name="Picture 11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300" name="Picture 11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16</xdr:row>
      <xdr:rowOff>38100</xdr:rowOff>
    </xdr:from>
    <xdr:to>
      <xdr:col>52</xdr:col>
      <xdr:colOff>190500</xdr:colOff>
      <xdr:row>17</xdr:row>
      <xdr:rowOff>9525</xdr:rowOff>
    </xdr:to>
    <xdr:pic>
      <xdr:nvPicPr>
        <xdr:cNvPr id="17301" name="Picture 11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302" name="Picture 11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303" name="Picture 11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304" name="Picture 11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305" name="Picture 11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306" name="Picture 11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307" name="Picture 11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16</xdr:row>
      <xdr:rowOff>38100</xdr:rowOff>
    </xdr:from>
    <xdr:to>
      <xdr:col>69</xdr:col>
      <xdr:colOff>190500</xdr:colOff>
      <xdr:row>17</xdr:row>
      <xdr:rowOff>9525</xdr:rowOff>
    </xdr:to>
    <xdr:pic>
      <xdr:nvPicPr>
        <xdr:cNvPr id="17308" name="Picture 11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10</xdr:row>
      <xdr:rowOff>38100</xdr:rowOff>
    </xdr:from>
    <xdr:to>
      <xdr:col>18</xdr:col>
      <xdr:colOff>190500</xdr:colOff>
      <xdr:row>11</xdr:row>
      <xdr:rowOff>9525</xdr:rowOff>
    </xdr:to>
    <xdr:pic>
      <xdr:nvPicPr>
        <xdr:cNvPr id="17309" name="Picture 12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17</xdr:row>
      <xdr:rowOff>38100</xdr:rowOff>
    </xdr:from>
    <xdr:to>
      <xdr:col>18</xdr:col>
      <xdr:colOff>190500</xdr:colOff>
      <xdr:row>18</xdr:row>
      <xdr:rowOff>9525</xdr:rowOff>
    </xdr:to>
    <xdr:pic>
      <xdr:nvPicPr>
        <xdr:cNvPr id="17310" name="Picture 12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18</xdr:row>
      <xdr:rowOff>38100</xdr:rowOff>
    </xdr:from>
    <xdr:to>
      <xdr:col>18</xdr:col>
      <xdr:colOff>190500</xdr:colOff>
      <xdr:row>19</xdr:row>
      <xdr:rowOff>9525</xdr:rowOff>
    </xdr:to>
    <xdr:pic>
      <xdr:nvPicPr>
        <xdr:cNvPr id="17311" name="Picture 12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19</xdr:row>
      <xdr:rowOff>38100</xdr:rowOff>
    </xdr:from>
    <xdr:to>
      <xdr:col>18</xdr:col>
      <xdr:colOff>190500</xdr:colOff>
      <xdr:row>20</xdr:row>
      <xdr:rowOff>9525</xdr:rowOff>
    </xdr:to>
    <xdr:pic>
      <xdr:nvPicPr>
        <xdr:cNvPr id="17312" name="Picture 12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20</xdr:row>
      <xdr:rowOff>38100</xdr:rowOff>
    </xdr:from>
    <xdr:to>
      <xdr:col>18</xdr:col>
      <xdr:colOff>190500</xdr:colOff>
      <xdr:row>21</xdr:row>
      <xdr:rowOff>0</xdr:rowOff>
    </xdr:to>
    <xdr:pic>
      <xdr:nvPicPr>
        <xdr:cNvPr id="17313" name="Picture 12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11</xdr:row>
      <xdr:rowOff>38100</xdr:rowOff>
    </xdr:from>
    <xdr:to>
      <xdr:col>18</xdr:col>
      <xdr:colOff>190500</xdr:colOff>
      <xdr:row>12</xdr:row>
      <xdr:rowOff>9525</xdr:rowOff>
    </xdr:to>
    <xdr:pic>
      <xdr:nvPicPr>
        <xdr:cNvPr id="17314" name="Picture 12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12</xdr:row>
      <xdr:rowOff>38100</xdr:rowOff>
    </xdr:from>
    <xdr:to>
      <xdr:col>18</xdr:col>
      <xdr:colOff>190500</xdr:colOff>
      <xdr:row>13</xdr:row>
      <xdr:rowOff>9525</xdr:rowOff>
    </xdr:to>
    <xdr:pic>
      <xdr:nvPicPr>
        <xdr:cNvPr id="17315" name="Picture 12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13</xdr:row>
      <xdr:rowOff>38100</xdr:rowOff>
    </xdr:from>
    <xdr:to>
      <xdr:col>18</xdr:col>
      <xdr:colOff>190500</xdr:colOff>
      <xdr:row>14</xdr:row>
      <xdr:rowOff>9525</xdr:rowOff>
    </xdr:to>
    <xdr:pic>
      <xdr:nvPicPr>
        <xdr:cNvPr id="17316" name="Picture 12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14</xdr:row>
      <xdr:rowOff>38100</xdr:rowOff>
    </xdr:from>
    <xdr:to>
      <xdr:col>18</xdr:col>
      <xdr:colOff>190500</xdr:colOff>
      <xdr:row>15</xdr:row>
      <xdr:rowOff>9525</xdr:rowOff>
    </xdr:to>
    <xdr:pic>
      <xdr:nvPicPr>
        <xdr:cNvPr id="17317" name="Picture 12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15</xdr:row>
      <xdr:rowOff>38100</xdr:rowOff>
    </xdr:from>
    <xdr:to>
      <xdr:col>18</xdr:col>
      <xdr:colOff>190500</xdr:colOff>
      <xdr:row>16</xdr:row>
      <xdr:rowOff>9525</xdr:rowOff>
    </xdr:to>
    <xdr:pic>
      <xdr:nvPicPr>
        <xdr:cNvPr id="17318" name="Picture 12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16</xdr:row>
      <xdr:rowOff>38100</xdr:rowOff>
    </xdr:from>
    <xdr:to>
      <xdr:col>18</xdr:col>
      <xdr:colOff>190500</xdr:colOff>
      <xdr:row>17</xdr:row>
      <xdr:rowOff>9525</xdr:rowOff>
    </xdr:to>
    <xdr:pic>
      <xdr:nvPicPr>
        <xdr:cNvPr id="17319" name="Picture 13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320" name="Picture 13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17</xdr:row>
      <xdr:rowOff>38100</xdr:rowOff>
    </xdr:from>
    <xdr:to>
      <xdr:col>35</xdr:col>
      <xdr:colOff>190500</xdr:colOff>
      <xdr:row>18</xdr:row>
      <xdr:rowOff>9525</xdr:rowOff>
    </xdr:to>
    <xdr:pic>
      <xdr:nvPicPr>
        <xdr:cNvPr id="17321" name="Picture 13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18</xdr:row>
      <xdr:rowOff>38100</xdr:rowOff>
    </xdr:from>
    <xdr:to>
      <xdr:col>35</xdr:col>
      <xdr:colOff>190500</xdr:colOff>
      <xdr:row>19</xdr:row>
      <xdr:rowOff>9525</xdr:rowOff>
    </xdr:to>
    <xdr:pic>
      <xdr:nvPicPr>
        <xdr:cNvPr id="17322" name="Picture 13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19</xdr:row>
      <xdr:rowOff>38100</xdr:rowOff>
    </xdr:from>
    <xdr:to>
      <xdr:col>35</xdr:col>
      <xdr:colOff>190500</xdr:colOff>
      <xdr:row>20</xdr:row>
      <xdr:rowOff>9525</xdr:rowOff>
    </xdr:to>
    <xdr:pic>
      <xdr:nvPicPr>
        <xdr:cNvPr id="17323" name="Picture 13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20</xdr:row>
      <xdr:rowOff>38100</xdr:rowOff>
    </xdr:from>
    <xdr:to>
      <xdr:col>35</xdr:col>
      <xdr:colOff>190500</xdr:colOff>
      <xdr:row>21</xdr:row>
      <xdr:rowOff>0</xdr:rowOff>
    </xdr:to>
    <xdr:pic>
      <xdr:nvPicPr>
        <xdr:cNvPr id="17324" name="Picture 13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325" name="Picture 13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326" name="Picture 13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327" name="Picture 13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328" name="Picture 13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329" name="Picture 14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16</xdr:row>
      <xdr:rowOff>38100</xdr:rowOff>
    </xdr:from>
    <xdr:to>
      <xdr:col>35</xdr:col>
      <xdr:colOff>190500</xdr:colOff>
      <xdr:row>17</xdr:row>
      <xdr:rowOff>9525</xdr:rowOff>
    </xdr:to>
    <xdr:pic>
      <xdr:nvPicPr>
        <xdr:cNvPr id="17330" name="Picture 14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331" name="Picture 14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332" name="Picture 14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333" name="Picture 14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334" name="Picture 14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335" name="Picture 14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336" name="Picture 14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337" name="Picture 14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338" name="Picture 14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339" name="Picture 15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340" name="Picture 15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341" name="Picture 15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342" name="Picture 15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16</xdr:row>
      <xdr:rowOff>38100</xdr:rowOff>
    </xdr:from>
    <xdr:to>
      <xdr:col>35</xdr:col>
      <xdr:colOff>190500</xdr:colOff>
      <xdr:row>17</xdr:row>
      <xdr:rowOff>9525</xdr:rowOff>
    </xdr:to>
    <xdr:pic>
      <xdr:nvPicPr>
        <xdr:cNvPr id="17343" name="Picture 15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10</xdr:row>
      <xdr:rowOff>38100</xdr:rowOff>
    </xdr:from>
    <xdr:to>
      <xdr:col>35</xdr:col>
      <xdr:colOff>190500</xdr:colOff>
      <xdr:row>11</xdr:row>
      <xdr:rowOff>9525</xdr:rowOff>
    </xdr:to>
    <xdr:pic>
      <xdr:nvPicPr>
        <xdr:cNvPr id="17344" name="Picture 15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17</xdr:row>
      <xdr:rowOff>38100</xdr:rowOff>
    </xdr:from>
    <xdr:to>
      <xdr:col>35</xdr:col>
      <xdr:colOff>190500</xdr:colOff>
      <xdr:row>18</xdr:row>
      <xdr:rowOff>9525</xdr:rowOff>
    </xdr:to>
    <xdr:pic>
      <xdr:nvPicPr>
        <xdr:cNvPr id="17345" name="Picture 15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18</xdr:row>
      <xdr:rowOff>38100</xdr:rowOff>
    </xdr:from>
    <xdr:to>
      <xdr:col>35</xdr:col>
      <xdr:colOff>190500</xdr:colOff>
      <xdr:row>19</xdr:row>
      <xdr:rowOff>9525</xdr:rowOff>
    </xdr:to>
    <xdr:pic>
      <xdr:nvPicPr>
        <xdr:cNvPr id="17346" name="Picture 15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19</xdr:row>
      <xdr:rowOff>38100</xdr:rowOff>
    </xdr:from>
    <xdr:to>
      <xdr:col>35</xdr:col>
      <xdr:colOff>190500</xdr:colOff>
      <xdr:row>20</xdr:row>
      <xdr:rowOff>9525</xdr:rowOff>
    </xdr:to>
    <xdr:pic>
      <xdr:nvPicPr>
        <xdr:cNvPr id="17347" name="Picture 15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20</xdr:row>
      <xdr:rowOff>38100</xdr:rowOff>
    </xdr:from>
    <xdr:to>
      <xdr:col>35</xdr:col>
      <xdr:colOff>190500</xdr:colOff>
      <xdr:row>21</xdr:row>
      <xdr:rowOff>0</xdr:rowOff>
    </xdr:to>
    <xdr:pic>
      <xdr:nvPicPr>
        <xdr:cNvPr id="17348" name="Picture 15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11</xdr:row>
      <xdr:rowOff>38100</xdr:rowOff>
    </xdr:from>
    <xdr:to>
      <xdr:col>35</xdr:col>
      <xdr:colOff>190500</xdr:colOff>
      <xdr:row>12</xdr:row>
      <xdr:rowOff>9525</xdr:rowOff>
    </xdr:to>
    <xdr:pic>
      <xdr:nvPicPr>
        <xdr:cNvPr id="17349" name="Picture 16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12</xdr:row>
      <xdr:rowOff>38100</xdr:rowOff>
    </xdr:from>
    <xdr:to>
      <xdr:col>35</xdr:col>
      <xdr:colOff>190500</xdr:colOff>
      <xdr:row>13</xdr:row>
      <xdr:rowOff>9525</xdr:rowOff>
    </xdr:to>
    <xdr:pic>
      <xdr:nvPicPr>
        <xdr:cNvPr id="17350" name="Picture 16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13</xdr:row>
      <xdr:rowOff>38100</xdr:rowOff>
    </xdr:from>
    <xdr:to>
      <xdr:col>35</xdr:col>
      <xdr:colOff>190500</xdr:colOff>
      <xdr:row>14</xdr:row>
      <xdr:rowOff>9525</xdr:rowOff>
    </xdr:to>
    <xdr:pic>
      <xdr:nvPicPr>
        <xdr:cNvPr id="17351" name="Picture 16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14</xdr:row>
      <xdr:rowOff>38100</xdr:rowOff>
    </xdr:from>
    <xdr:to>
      <xdr:col>35</xdr:col>
      <xdr:colOff>190500</xdr:colOff>
      <xdr:row>15</xdr:row>
      <xdr:rowOff>9525</xdr:rowOff>
    </xdr:to>
    <xdr:pic>
      <xdr:nvPicPr>
        <xdr:cNvPr id="17352" name="Picture 16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15</xdr:row>
      <xdr:rowOff>38100</xdr:rowOff>
    </xdr:from>
    <xdr:to>
      <xdr:col>35</xdr:col>
      <xdr:colOff>190500</xdr:colOff>
      <xdr:row>16</xdr:row>
      <xdr:rowOff>9525</xdr:rowOff>
    </xdr:to>
    <xdr:pic>
      <xdr:nvPicPr>
        <xdr:cNvPr id="17353" name="Picture 16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66675</xdr:colOff>
      <xdr:row>16</xdr:row>
      <xdr:rowOff>38100</xdr:rowOff>
    </xdr:from>
    <xdr:to>
      <xdr:col>35</xdr:col>
      <xdr:colOff>190500</xdr:colOff>
      <xdr:row>17</xdr:row>
      <xdr:rowOff>9525</xdr:rowOff>
    </xdr:to>
    <xdr:pic>
      <xdr:nvPicPr>
        <xdr:cNvPr id="17354" name="Picture 16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46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355" name="Picture 16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17</xdr:row>
      <xdr:rowOff>38100</xdr:rowOff>
    </xdr:from>
    <xdr:to>
      <xdr:col>52</xdr:col>
      <xdr:colOff>190500</xdr:colOff>
      <xdr:row>18</xdr:row>
      <xdr:rowOff>9525</xdr:rowOff>
    </xdr:to>
    <xdr:pic>
      <xdr:nvPicPr>
        <xdr:cNvPr id="17356" name="Picture 16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18</xdr:row>
      <xdr:rowOff>38100</xdr:rowOff>
    </xdr:from>
    <xdr:to>
      <xdr:col>52</xdr:col>
      <xdr:colOff>190500</xdr:colOff>
      <xdr:row>19</xdr:row>
      <xdr:rowOff>9525</xdr:rowOff>
    </xdr:to>
    <xdr:pic>
      <xdr:nvPicPr>
        <xdr:cNvPr id="17357" name="Picture 16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19</xdr:row>
      <xdr:rowOff>38100</xdr:rowOff>
    </xdr:from>
    <xdr:to>
      <xdr:col>52</xdr:col>
      <xdr:colOff>190500</xdr:colOff>
      <xdr:row>20</xdr:row>
      <xdr:rowOff>9525</xdr:rowOff>
    </xdr:to>
    <xdr:pic>
      <xdr:nvPicPr>
        <xdr:cNvPr id="17358" name="Picture 16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20</xdr:row>
      <xdr:rowOff>38100</xdr:rowOff>
    </xdr:from>
    <xdr:to>
      <xdr:col>52</xdr:col>
      <xdr:colOff>190500</xdr:colOff>
      <xdr:row>21</xdr:row>
      <xdr:rowOff>0</xdr:rowOff>
    </xdr:to>
    <xdr:pic>
      <xdr:nvPicPr>
        <xdr:cNvPr id="17359" name="Picture 17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360" name="Picture 17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361" name="Picture 17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362" name="Picture 17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363" name="Picture 17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364" name="Picture 17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16</xdr:row>
      <xdr:rowOff>38100</xdr:rowOff>
    </xdr:from>
    <xdr:to>
      <xdr:col>52</xdr:col>
      <xdr:colOff>190500</xdr:colOff>
      <xdr:row>17</xdr:row>
      <xdr:rowOff>9525</xdr:rowOff>
    </xdr:to>
    <xdr:pic>
      <xdr:nvPicPr>
        <xdr:cNvPr id="17365" name="Picture 17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366" name="Picture 17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367" name="Picture 17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368" name="Picture 17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369" name="Picture 18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370" name="Picture 18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371" name="Picture 18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372" name="Picture 18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373" name="Picture 18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374" name="Picture 18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375" name="Picture 18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376" name="Picture 18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377" name="Picture 18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16</xdr:row>
      <xdr:rowOff>38100</xdr:rowOff>
    </xdr:from>
    <xdr:to>
      <xdr:col>52</xdr:col>
      <xdr:colOff>190500</xdr:colOff>
      <xdr:row>17</xdr:row>
      <xdr:rowOff>9525</xdr:rowOff>
    </xdr:to>
    <xdr:pic>
      <xdr:nvPicPr>
        <xdr:cNvPr id="17378" name="Picture 18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10</xdr:row>
      <xdr:rowOff>38100</xdr:rowOff>
    </xdr:from>
    <xdr:to>
      <xdr:col>52</xdr:col>
      <xdr:colOff>190500</xdr:colOff>
      <xdr:row>11</xdr:row>
      <xdr:rowOff>9525</xdr:rowOff>
    </xdr:to>
    <xdr:pic>
      <xdr:nvPicPr>
        <xdr:cNvPr id="17379" name="Picture 19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17</xdr:row>
      <xdr:rowOff>38100</xdr:rowOff>
    </xdr:from>
    <xdr:to>
      <xdr:col>52</xdr:col>
      <xdr:colOff>190500</xdr:colOff>
      <xdr:row>18</xdr:row>
      <xdr:rowOff>9525</xdr:rowOff>
    </xdr:to>
    <xdr:pic>
      <xdr:nvPicPr>
        <xdr:cNvPr id="17380" name="Picture 19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18</xdr:row>
      <xdr:rowOff>38100</xdr:rowOff>
    </xdr:from>
    <xdr:to>
      <xdr:col>52</xdr:col>
      <xdr:colOff>190500</xdr:colOff>
      <xdr:row>19</xdr:row>
      <xdr:rowOff>9525</xdr:rowOff>
    </xdr:to>
    <xdr:pic>
      <xdr:nvPicPr>
        <xdr:cNvPr id="17381" name="Picture 19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19</xdr:row>
      <xdr:rowOff>38100</xdr:rowOff>
    </xdr:from>
    <xdr:to>
      <xdr:col>52</xdr:col>
      <xdr:colOff>190500</xdr:colOff>
      <xdr:row>20</xdr:row>
      <xdr:rowOff>9525</xdr:rowOff>
    </xdr:to>
    <xdr:pic>
      <xdr:nvPicPr>
        <xdr:cNvPr id="17382" name="Picture 19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20</xdr:row>
      <xdr:rowOff>38100</xdr:rowOff>
    </xdr:from>
    <xdr:to>
      <xdr:col>52</xdr:col>
      <xdr:colOff>190500</xdr:colOff>
      <xdr:row>21</xdr:row>
      <xdr:rowOff>0</xdr:rowOff>
    </xdr:to>
    <xdr:pic>
      <xdr:nvPicPr>
        <xdr:cNvPr id="17383" name="Picture 19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11</xdr:row>
      <xdr:rowOff>38100</xdr:rowOff>
    </xdr:from>
    <xdr:to>
      <xdr:col>52</xdr:col>
      <xdr:colOff>190500</xdr:colOff>
      <xdr:row>12</xdr:row>
      <xdr:rowOff>9525</xdr:rowOff>
    </xdr:to>
    <xdr:pic>
      <xdr:nvPicPr>
        <xdr:cNvPr id="17384" name="Picture 19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12</xdr:row>
      <xdr:rowOff>38100</xdr:rowOff>
    </xdr:from>
    <xdr:to>
      <xdr:col>52</xdr:col>
      <xdr:colOff>190500</xdr:colOff>
      <xdr:row>13</xdr:row>
      <xdr:rowOff>9525</xdr:rowOff>
    </xdr:to>
    <xdr:pic>
      <xdr:nvPicPr>
        <xdr:cNvPr id="17385" name="Picture 19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13</xdr:row>
      <xdr:rowOff>38100</xdr:rowOff>
    </xdr:from>
    <xdr:to>
      <xdr:col>52</xdr:col>
      <xdr:colOff>190500</xdr:colOff>
      <xdr:row>14</xdr:row>
      <xdr:rowOff>9525</xdr:rowOff>
    </xdr:to>
    <xdr:pic>
      <xdr:nvPicPr>
        <xdr:cNvPr id="17386" name="Picture 19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14</xdr:row>
      <xdr:rowOff>38100</xdr:rowOff>
    </xdr:from>
    <xdr:to>
      <xdr:col>52</xdr:col>
      <xdr:colOff>190500</xdr:colOff>
      <xdr:row>15</xdr:row>
      <xdr:rowOff>9525</xdr:rowOff>
    </xdr:to>
    <xdr:pic>
      <xdr:nvPicPr>
        <xdr:cNvPr id="17387" name="Picture 19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15</xdr:row>
      <xdr:rowOff>38100</xdr:rowOff>
    </xdr:from>
    <xdr:to>
      <xdr:col>52</xdr:col>
      <xdr:colOff>190500</xdr:colOff>
      <xdr:row>16</xdr:row>
      <xdr:rowOff>9525</xdr:rowOff>
    </xdr:to>
    <xdr:pic>
      <xdr:nvPicPr>
        <xdr:cNvPr id="17388" name="Picture 19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66675</xdr:colOff>
      <xdr:row>16</xdr:row>
      <xdr:rowOff>38100</xdr:rowOff>
    </xdr:from>
    <xdr:to>
      <xdr:col>52</xdr:col>
      <xdr:colOff>190500</xdr:colOff>
      <xdr:row>17</xdr:row>
      <xdr:rowOff>9525</xdr:rowOff>
    </xdr:to>
    <xdr:pic>
      <xdr:nvPicPr>
        <xdr:cNvPr id="17389" name="Picture 20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390" name="Picture 20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17</xdr:row>
      <xdr:rowOff>38100</xdr:rowOff>
    </xdr:from>
    <xdr:to>
      <xdr:col>69</xdr:col>
      <xdr:colOff>190500</xdr:colOff>
      <xdr:row>18</xdr:row>
      <xdr:rowOff>9525</xdr:rowOff>
    </xdr:to>
    <xdr:pic>
      <xdr:nvPicPr>
        <xdr:cNvPr id="17391" name="Picture 20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18</xdr:row>
      <xdr:rowOff>38100</xdr:rowOff>
    </xdr:from>
    <xdr:to>
      <xdr:col>69</xdr:col>
      <xdr:colOff>190500</xdr:colOff>
      <xdr:row>19</xdr:row>
      <xdr:rowOff>9525</xdr:rowOff>
    </xdr:to>
    <xdr:pic>
      <xdr:nvPicPr>
        <xdr:cNvPr id="17392" name="Picture 20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19</xdr:row>
      <xdr:rowOff>38100</xdr:rowOff>
    </xdr:from>
    <xdr:to>
      <xdr:col>69</xdr:col>
      <xdr:colOff>190500</xdr:colOff>
      <xdr:row>20</xdr:row>
      <xdr:rowOff>9525</xdr:rowOff>
    </xdr:to>
    <xdr:pic>
      <xdr:nvPicPr>
        <xdr:cNvPr id="17393" name="Picture 20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20</xdr:row>
      <xdr:rowOff>38100</xdr:rowOff>
    </xdr:from>
    <xdr:to>
      <xdr:col>69</xdr:col>
      <xdr:colOff>190500</xdr:colOff>
      <xdr:row>21</xdr:row>
      <xdr:rowOff>0</xdr:rowOff>
    </xdr:to>
    <xdr:pic>
      <xdr:nvPicPr>
        <xdr:cNvPr id="17394" name="Picture 20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395" name="Picture 20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396" name="Picture 20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397" name="Picture 20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398" name="Picture 20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399" name="Picture 21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16</xdr:row>
      <xdr:rowOff>38100</xdr:rowOff>
    </xdr:from>
    <xdr:to>
      <xdr:col>69</xdr:col>
      <xdr:colOff>190500</xdr:colOff>
      <xdr:row>17</xdr:row>
      <xdr:rowOff>9525</xdr:rowOff>
    </xdr:to>
    <xdr:pic>
      <xdr:nvPicPr>
        <xdr:cNvPr id="17400" name="Picture 21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401" name="Picture 21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402" name="Picture 21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403" name="Picture 21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404" name="Picture 21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405" name="Picture 21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406" name="Picture 21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407" name="Picture 21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408" name="Picture 21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409" name="Picture 22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410" name="Picture 22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411" name="Picture 22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412" name="Picture 22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16</xdr:row>
      <xdr:rowOff>38100</xdr:rowOff>
    </xdr:from>
    <xdr:to>
      <xdr:col>69</xdr:col>
      <xdr:colOff>190500</xdr:colOff>
      <xdr:row>17</xdr:row>
      <xdr:rowOff>9525</xdr:rowOff>
    </xdr:to>
    <xdr:pic>
      <xdr:nvPicPr>
        <xdr:cNvPr id="17413" name="Picture 22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10</xdr:row>
      <xdr:rowOff>38100</xdr:rowOff>
    </xdr:from>
    <xdr:to>
      <xdr:col>69</xdr:col>
      <xdr:colOff>190500</xdr:colOff>
      <xdr:row>11</xdr:row>
      <xdr:rowOff>9525</xdr:rowOff>
    </xdr:to>
    <xdr:pic>
      <xdr:nvPicPr>
        <xdr:cNvPr id="17414" name="Picture 22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752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17</xdr:row>
      <xdr:rowOff>38100</xdr:rowOff>
    </xdr:from>
    <xdr:to>
      <xdr:col>69</xdr:col>
      <xdr:colOff>190500</xdr:colOff>
      <xdr:row>18</xdr:row>
      <xdr:rowOff>9525</xdr:rowOff>
    </xdr:to>
    <xdr:pic>
      <xdr:nvPicPr>
        <xdr:cNvPr id="17415" name="Picture 22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81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18</xdr:row>
      <xdr:rowOff>38100</xdr:rowOff>
    </xdr:from>
    <xdr:to>
      <xdr:col>69</xdr:col>
      <xdr:colOff>190500</xdr:colOff>
      <xdr:row>19</xdr:row>
      <xdr:rowOff>9525</xdr:rowOff>
    </xdr:to>
    <xdr:pic>
      <xdr:nvPicPr>
        <xdr:cNvPr id="17416" name="Picture 227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971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19</xdr:row>
      <xdr:rowOff>38100</xdr:rowOff>
    </xdr:from>
    <xdr:to>
      <xdr:col>69</xdr:col>
      <xdr:colOff>190500</xdr:colOff>
      <xdr:row>20</xdr:row>
      <xdr:rowOff>9525</xdr:rowOff>
    </xdr:to>
    <xdr:pic>
      <xdr:nvPicPr>
        <xdr:cNvPr id="17417" name="Picture 228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3124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20</xdr:row>
      <xdr:rowOff>38100</xdr:rowOff>
    </xdr:from>
    <xdr:to>
      <xdr:col>69</xdr:col>
      <xdr:colOff>190500</xdr:colOff>
      <xdr:row>21</xdr:row>
      <xdr:rowOff>0</xdr:rowOff>
    </xdr:to>
    <xdr:pic>
      <xdr:nvPicPr>
        <xdr:cNvPr id="17418" name="Picture 229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3276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11</xdr:row>
      <xdr:rowOff>38100</xdr:rowOff>
    </xdr:from>
    <xdr:to>
      <xdr:col>69</xdr:col>
      <xdr:colOff>190500</xdr:colOff>
      <xdr:row>12</xdr:row>
      <xdr:rowOff>9525</xdr:rowOff>
    </xdr:to>
    <xdr:pic>
      <xdr:nvPicPr>
        <xdr:cNvPr id="17419" name="Picture 230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1905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12</xdr:row>
      <xdr:rowOff>38100</xdr:rowOff>
    </xdr:from>
    <xdr:to>
      <xdr:col>69</xdr:col>
      <xdr:colOff>190500</xdr:colOff>
      <xdr:row>13</xdr:row>
      <xdr:rowOff>9525</xdr:rowOff>
    </xdr:to>
    <xdr:pic>
      <xdr:nvPicPr>
        <xdr:cNvPr id="17420" name="Picture 23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057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13</xdr:row>
      <xdr:rowOff>38100</xdr:rowOff>
    </xdr:from>
    <xdr:to>
      <xdr:col>69</xdr:col>
      <xdr:colOff>190500</xdr:colOff>
      <xdr:row>14</xdr:row>
      <xdr:rowOff>9525</xdr:rowOff>
    </xdr:to>
    <xdr:pic>
      <xdr:nvPicPr>
        <xdr:cNvPr id="17421" name="Picture 23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2098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14</xdr:row>
      <xdr:rowOff>38100</xdr:rowOff>
    </xdr:from>
    <xdr:to>
      <xdr:col>69</xdr:col>
      <xdr:colOff>190500</xdr:colOff>
      <xdr:row>15</xdr:row>
      <xdr:rowOff>9525</xdr:rowOff>
    </xdr:to>
    <xdr:pic>
      <xdr:nvPicPr>
        <xdr:cNvPr id="17422" name="Picture 23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362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15</xdr:row>
      <xdr:rowOff>38100</xdr:rowOff>
    </xdr:from>
    <xdr:to>
      <xdr:col>69</xdr:col>
      <xdr:colOff>190500</xdr:colOff>
      <xdr:row>16</xdr:row>
      <xdr:rowOff>9525</xdr:rowOff>
    </xdr:to>
    <xdr:pic>
      <xdr:nvPicPr>
        <xdr:cNvPr id="17423" name="Picture 234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5146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66675</xdr:colOff>
      <xdr:row>16</xdr:row>
      <xdr:rowOff>38100</xdr:rowOff>
    </xdr:from>
    <xdr:to>
      <xdr:col>69</xdr:col>
      <xdr:colOff>190500</xdr:colOff>
      <xdr:row>17</xdr:row>
      <xdr:rowOff>9525</xdr:rowOff>
    </xdr:to>
    <xdr:pic>
      <xdr:nvPicPr>
        <xdr:cNvPr id="17424" name="Picture 23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0" y="2667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8" sqref="J18"/>
    </sheetView>
  </sheetViews>
  <sheetFormatPr defaultRowHeight="13.2" x14ac:dyDescent="0.25"/>
  <cols>
    <col min="1" max="1" width="25" bestFit="1" customWidth="1"/>
    <col min="2" max="2" width="9.6640625" bestFit="1" customWidth="1"/>
  </cols>
  <sheetData>
    <row r="1" spans="1:10" x14ac:dyDescent="0.25">
      <c r="A1" s="17" t="s">
        <v>219</v>
      </c>
      <c r="B1" s="158"/>
      <c r="C1" s="64"/>
      <c r="D1" s="64"/>
      <c r="E1" s="64"/>
      <c r="F1" s="64"/>
      <c r="G1" s="64"/>
    </row>
    <row r="2" spans="1:10" x14ac:dyDescent="0.25">
      <c r="A2" s="159"/>
      <c r="B2" s="158"/>
      <c r="C2" s="64" t="s">
        <v>148</v>
      </c>
      <c r="D2" s="64"/>
      <c r="E2" s="64"/>
      <c r="F2" s="64"/>
      <c r="G2" s="64"/>
      <c r="J2" t="s">
        <v>234</v>
      </c>
    </row>
    <row r="3" spans="1:10" ht="19.5" customHeight="1" x14ac:dyDescent="0.25">
      <c r="A3" s="7" t="s">
        <v>229</v>
      </c>
      <c r="B3" s="45">
        <v>181500</v>
      </c>
      <c r="C3" s="143">
        <v>0.3</v>
      </c>
      <c r="D3" s="12"/>
      <c r="E3" s="12"/>
      <c r="F3" s="39">
        <f>B3*C3</f>
        <v>54450</v>
      </c>
      <c r="G3" s="44">
        <f>F3*J3</f>
        <v>17968.5</v>
      </c>
      <c r="H3" s="40">
        <f>F3+G3</f>
        <v>72418.5</v>
      </c>
      <c r="I3" s="11" t="s">
        <v>220</v>
      </c>
      <c r="J3" s="33">
        <v>0.33</v>
      </c>
    </row>
    <row r="4" spans="1:10" ht="19.5" customHeight="1" x14ac:dyDescent="0.25">
      <c r="A4" s="7" t="s">
        <v>229</v>
      </c>
      <c r="B4" s="45">
        <v>181500</v>
      </c>
      <c r="C4" s="143">
        <v>0.3</v>
      </c>
      <c r="D4" s="12"/>
      <c r="E4" s="12"/>
      <c r="F4" s="39">
        <f>B4*C4</f>
        <v>54450</v>
      </c>
      <c r="G4" s="44">
        <f>F4*J4</f>
        <v>17968.5</v>
      </c>
      <c r="H4" s="40">
        <f>F4+G4</f>
        <v>72418.5</v>
      </c>
      <c r="I4" s="11" t="s">
        <v>221</v>
      </c>
      <c r="J4" s="33">
        <v>0.33</v>
      </c>
    </row>
    <row r="5" spans="1:10" x14ac:dyDescent="0.25">
      <c r="A5" s="159"/>
      <c r="B5" s="158"/>
      <c r="C5" s="64"/>
      <c r="D5" s="64"/>
      <c r="E5" s="64"/>
      <c r="F5" s="64"/>
      <c r="G5" s="64"/>
    </row>
    <row r="6" spans="1:10" ht="19.5" customHeight="1" x14ac:dyDescent="0.25">
      <c r="A6" s="7" t="s">
        <v>230</v>
      </c>
      <c r="B6" s="45">
        <v>224500</v>
      </c>
      <c r="C6" s="143">
        <v>0.3</v>
      </c>
      <c r="D6" s="12"/>
      <c r="E6" s="12"/>
      <c r="F6" s="39">
        <f>B6*C6</f>
        <v>67350</v>
      </c>
      <c r="G6" s="44">
        <f>F6*J6</f>
        <v>22225.5</v>
      </c>
      <c r="H6" s="40">
        <f>F6+G6</f>
        <v>89575.5</v>
      </c>
      <c r="I6" s="11" t="s">
        <v>220</v>
      </c>
      <c r="J6" s="33">
        <v>0.33</v>
      </c>
    </row>
    <row r="7" spans="1:10" ht="19.5" customHeight="1" x14ac:dyDescent="0.25">
      <c r="A7" s="7" t="s">
        <v>231</v>
      </c>
      <c r="B7" s="45">
        <v>224500</v>
      </c>
      <c r="C7" s="143">
        <v>0.3</v>
      </c>
      <c r="D7" s="12"/>
      <c r="E7" s="12"/>
      <c r="F7" s="39">
        <f>B7*C7</f>
        <v>67350</v>
      </c>
      <c r="G7" s="44">
        <f>F7*J7</f>
        <v>22225.5</v>
      </c>
      <c r="H7" s="40">
        <f>F7+G7</f>
        <v>89575.5</v>
      </c>
      <c r="I7" s="11" t="s">
        <v>221</v>
      </c>
      <c r="J7" s="33">
        <v>0.33</v>
      </c>
    </row>
    <row r="8" spans="1:10" x14ac:dyDescent="0.25">
      <c r="A8" s="11"/>
      <c r="B8" s="160"/>
      <c r="C8" s="64"/>
      <c r="D8" s="64"/>
      <c r="E8" s="64"/>
      <c r="F8" s="64"/>
      <c r="G8" s="64"/>
    </row>
    <row r="9" spans="1:10" x14ac:dyDescent="0.25">
      <c r="A9" s="11"/>
      <c r="B9" s="64"/>
      <c r="C9" s="64"/>
      <c r="D9" s="64"/>
      <c r="E9" s="64"/>
      <c r="F9" s="64"/>
      <c r="G9" s="64"/>
    </row>
    <row r="10" spans="1:10" x14ac:dyDescent="0.25">
      <c r="A10" s="159" t="s">
        <v>222</v>
      </c>
      <c r="B10" s="64">
        <f>H3+H4</f>
        <v>144837</v>
      </c>
      <c r="C10" s="64"/>
      <c r="D10" s="64"/>
      <c r="E10" s="64"/>
      <c r="F10" s="64" t="s">
        <v>235</v>
      </c>
      <c r="G10" s="64"/>
    </row>
    <row r="11" spans="1:10" x14ac:dyDescent="0.25">
      <c r="A11" s="159" t="s">
        <v>223</v>
      </c>
      <c r="B11" s="64">
        <f>B10*0.52</f>
        <v>75315.240000000005</v>
      </c>
      <c r="C11" s="64"/>
      <c r="D11" s="64"/>
      <c r="E11" s="64"/>
      <c r="F11" s="161" t="s">
        <v>232</v>
      </c>
      <c r="G11" s="161"/>
      <c r="H11" s="162"/>
      <c r="I11" s="162"/>
    </row>
    <row r="12" spans="1:10" x14ac:dyDescent="0.25">
      <c r="A12" s="159" t="s">
        <v>224</v>
      </c>
      <c r="B12" s="64">
        <f>SUM(B10:B11)</f>
        <v>220152.24</v>
      </c>
      <c r="C12" s="64"/>
      <c r="D12" s="64"/>
      <c r="E12" s="64"/>
      <c r="F12" s="161" t="s">
        <v>233</v>
      </c>
      <c r="G12" s="161"/>
      <c r="H12" s="162"/>
      <c r="I12" s="162"/>
    </row>
    <row r="13" spans="1:10" x14ac:dyDescent="0.25">
      <c r="A13" s="159"/>
      <c r="B13" s="64"/>
      <c r="C13" s="64"/>
      <c r="D13" s="64"/>
      <c r="E13" s="64"/>
      <c r="F13" s="64"/>
      <c r="G13" s="64"/>
    </row>
    <row r="14" spans="1:10" x14ac:dyDescent="0.25">
      <c r="A14" s="159" t="s">
        <v>225</v>
      </c>
      <c r="B14" s="64">
        <f>H6+H7</f>
        <v>179151</v>
      </c>
      <c r="C14" s="64"/>
      <c r="D14" s="64"/>
      <c r="E14" s="64"/>
      <c r="F14" s="64"/>
      <c r="G14" s="64"/>
    </row>
    <row r="15" spans="1:10" x14ac:dyDescent="0.25">
      <c r="A15" s="159" t="s">
        <v>226</v>
      </c>
      <c r="B15" s="64">
        <f>B14*0.52</f>
        <v>93158.52</v>
      </c>
      <c r="C15" s="64"/>
      <c r="D15" s="64"/>
      <c r="E15" s="64"/>
      <c r="F15" s="64"/>
      <c r="G15" s="64"/>
    </row>
    <row r="16" spans="1:10" x14ac:dyDescent="0.25">
      <c r="A16" s="159" t="s">
        <v>227</v>
      </c>
      <c r="B16" s="64">
        <f>SUM(B14:B15)</f>
        <v>272309.52</v>
      </c>
      <c r="C16" s="64"/>
      <c r="D16" s="64"/>
      <c r="E16" s="64"/>
      <c r="F16" s="64"/>
      <c r="G16" s="64"/>
    </row>
    <row r="17" spans="1:7" x14ac:dyDescent="0.25">
      <c r="A17" s="11"/>
      <c r="B17" s="64"/>
      <c r="C17" s="64"/>
      <c r="D17" s="64"/>
      <c r="E17" s="64"/>
      <c r="F17" s="64"/>
      <c r="G17" s="64"/>
    </row>
    <row r="18" spans="1:7" x14ac:dyDescent="0.25">
      <c r="A18" s="159" t="s">
        <v>228</v>
      </c>
      <c r="B18" s="64">
        <f>B16-B12</f>
        <v>52157.280000000028</v>
      </c>
      <c r="C18" s="64"/>
      <c r="D18" s="64"/>
      <c r="E18" s="64"/>
      <c r="F18" s="64"/>
      <c r="G18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57"/>
  <sheetViews>
    <sheetView showGridLines="0" zoomScaleNormal="100" workbookViewId="0">
      <selection activeCell="Q11" sqref="Q11"/>
    </sheetView>
  </sheetViews>
  <sheetFormatPr defaultColWidth="9.109375" defaultRowHeight="11.4" x14ac:dyDescent="0.2"/>
  <cols>
    <col min="1" max="10" width="9.109375" style="89"/>
    <col min="11" max="12" width="10.6640625" style="89" customWidth="1"/>
    <col min="13" max="13" width="4.6640625" style="89" customWidth="1"/>
    <col min="14" max="15" width="10.6640625" style="89" customWidth="1"/>
    <col min="16" max="16" width="4.6640625" style="89" customWidth="1"/>
    <col min="17" max="20" width="10.6640625" style="89" customWidth="1"/>
    <col min="21" max="21" width="4.6640625" style="89" customWidth="1"/>
    <col min="22" max="23" width="10.6640625" style="89" customWidth="1"/>
    <col min="24" max="16384" width="9.109375" style="89"/>
  </cols>
  <sheetData>
    <row r="1" spans="1:86" ht="15.6" x14ac:dyDescent="0.3">
      <c r="A1" s="88" t="s">
        <v>130</v>
      </c>
      <c r="J1" s="90" t="s">
        <v>131</v>
      </c>
      <c r="O1" s="91"/>
      <c r="P1" s="91"/>
      <c r="Q1" s="91"/>
      <c r="S1" s="90"/>
      <c r="T1" s="90"/>
      <c r="U1" s="92"/>
    </row>
    <row r="2" spans="1:86" x14ac:dyDescent="0.2">
      <c r="J2" s="90" t="s">
        <v>132</v>
      </c>
      <c r="O2" s="91"/>
      <c r="P2" s="91"/>
      <c r="Q2" s="91"/>
      <c r="S2" s="90"/>
      <c r="T2" s="90"/>
      <c r="U2" s="92"/>
    </row>
    <row r="3" spans="1:86" ht="15.6" x14ac:dyDescent="0.3">
      <c r="A3" s="88" t="s">
        <v>133</v>
      </c>
    </row>
    <row r="4" spans="1:86" ht="12" thickBot="1" x14ac:dyDescent="0.25"/>
    <row r="5" spans="1:86" ht="18" thickBot="1" x14ac:dyDescent="0.35">
      <c r="B5" s="182" t="s">
        <v>82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  <c r="S5" s="182" t="s">
        <v>83</v>
      </c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82" t="s">
        <v>84</v>
      </c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4"/>
      <c r="BA5" s="182" t="s">
        <v>134</v>
      </c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4"/>
      <c r="BR5" s="182" t="s">
        <v>135</v>
      </c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4"/>
    </row>
    <row r="6" spans="1:86" x14ac:dyDescent="0.2">
      <c r="B6" s="173" t="s">
        <v>136</v>
      </c>
      <c r="C6" s="171"/>
      <c r="D6" s="93"/>
      <c r="E6" s="171" t="s">
        <v>137</v>
      </c>
      <c r="F6" s="171"/>
      <c r="G6" s="93"/>
      <c r="H6" s="177" t="s">
        <v>138</v>
      </c>
      <c r="I6" s="178"/>
      <c r="J6" s="94"/>
      <c r="K6" s="171" t="s">
        <v>139</v>
      </c>
      <c r="L6" s="171"/>
      <c r="M6" s="95"/>
      <c r="N6" s="171" t="s">
        <v>140</v>
      </c>
      <c r="O6" s="171"/>
      <c r="P6" s="95"/>
      <c r="Q6" s="171" t="s">
        <v>141</v>
      </c>
      <c r="R6" s="175"/>
      <c r="S6" s="173" t="s">
        <v>136</v>
      </c>
      <c r="T6" s="171"/>
      <c r="U6" s="93"/>
      <c r="V6" s="171" t="s">
        <v>137</v>
      </c>
      <c r="W6" s="171"/>
      <c r="X6" s="93"/>
      <c r="Y6" s="177" t="s">
        <v>138</v>
      </c>
      <c r="Z6" s="178"/>
      <c r="AA6" s="94"/>
      <c r="AB6" s="171" t="s">
        <v>139</v>
      </c>
      <c r="AC6" s="171"/>
      <c r="AD6" s="95"/>
      <c r="AE6" s="171" t="s">
        <v>140</v>
      </c>
      <c r="AF6" s="171"/>
      <c r="AG6" s="95"/>
      <c r="AH6" s="171" t="s">
        <v>141</v>
      </c>
      <c r="AI6" s="175"/>
      <c r="AJ6" s="173" t="s">
        <v>136</v>
      </c>
      <c r="AK6" s="171"/>
      <c r="AL6" s="93"/>
      <c r="AM6" s="171" t="s">
        <v>137</v>
      </c>
      <c r="AN6" s="171"/>
      <c r="AO6" s="93"/>
      <c r="AP6" s="177" t="s">
        <v>138</v>
      </c>
      <c r="AQ6" s="178"/>
      <c r="AR6" s="94"/>
      <c r="AS6" s="171" t="s">
        <v>139</v>
      </c>
      <c r="AT6" s="171"/>
      <c r="AU6" s="95"/>
      <c r="AV6" s="171" t="s">
        <v>140</v>
      </c>
      <c r="AW6" s="171"/>
      <c r="AX6" s="95"/>
      <c r="AY6" s="171" t="s">
        <v>141</v>
      </c>
      <c r="AZ6" s="175"/>
      <c r="BA6" s="173" t="s">
        <v>136</v>
      </c>
      <c r="BB6" s="171"/>
      <c r="BC6" s="93"/>
      <c r="BD6" s="171" t="s">
        <v>137</v>
      </c>
      <c r="BE6" s="171"/>
      <c r="BF6" s="93"/>
      <c r="BG6" s="177" t="s">
        <v>138</v>
      </c>
      <c r="BH6" s="178"/>
      <c r="BI6" s="94"/>
      <c r="BJ6" s="171" t="s">
        <v>139</v>
      </c>
      <c r="BK6" s="171"/>
      <c r="BL6" s="95"/>
      <c r="BM6" s="171" t="s">
        <v>140</v>
      </c>
      <c r="BN6" s="171"/>
      <c r="BO6" s="95"/>
      <c r="BP6" s="171" t="s">
        <v>141</v>
      </c>
      <c r="BQ6" s="175"/>
      <c r="BR6" s="173" t="s">
        <v>136</v>
      </c>
      <c r="BS6" s="171"/>
      <c r="BT6" s="93"/>
      <c r="BU6" s="171" t="s">
        <v>137</v>
      </c>
      <c r="BV6" s="171"/>
      <c r="BW6" s="93"/>
      <c r="BX6" s="177" t="s">
        <v>138</v>
      </c>
      <c r="BY6" s="178"/>
      <c r="BZ6" s="94"/>
      <c r="CA6" s="171" t="s">
        <v>139</v>
      </c>
      <c r="CB6" s="171"/>
      <c r="CC6" s="95"/>
      <c r="CD6" s="171" t="s">
        <v>140</v>
      </c>
      <c r="CE6" s="171"/>
      <c r="CF6" s="95"/>
      <c r="CG6" s="171" t="s">
        <v>141</v>
      </c>
      <c r="CH6" s="175"/>
    </row>
    <row r="7" spans="1:86" x14ac:dyDescent="0.2">
      <c r="B7" s="174" t="s">
        <v>142</v>
      </c>
      <c r="C7" s="172"/>
      <c r="D7" s="93"/>
      <c r="E7" s="172" t="s">
        <v>142</v>
      </c>
      <c r="F7" s="172"/>
      <c r="G7" s="93"/>
      <c r="H7" s="179" t="s">
        <v>142</v>
      </c>
      <c r="I7" s="180"/>
      <c r="J7" s="94"/>
      <c r="K7" s="172" t="s">
        <v>143</v>
      </c>
      <c r="L7" s="181"/>
      <c r="M7" s="96"/>
      <c r="N7" s="172" t="s">
        <v>142</v>
      </c>
      <c r="O7" s="172"/>
      <c r="P7" s="96"/>
      <c r="Q7" s="172" t="s">
        <v>144</v>
      </c>
      <c r="R7" s="176"/>
      <c r="S7" s="174" t="s">
        <v>142</v>
      </c>
      <c r="T7" s="172"/>
      <c r="U7" s="93"/>
      <c r="V7" s="172" t="s">
        <v>142</v>
      </c>
      <c r="W7" s="172"/>
      <c r="X7" s="93"/>
      <c r="Y7" s="179" t="s">
        <v>142</v>
      </c>
      <c r="Z7" s="180"/>
      <c r="AA7" s="94"/>
      <c r="AB7" s="172" t="s">
        <v>143</v>
      </c>
      <c r="AC7" s="181"/>
      <c r="AD7" s="96"/>
      <c r="AE7" s="172" t="s">
        <v>142</v>
      </c>
      <c r="AF7" s="172"/>
      <c r="AG7" s="96"/>
      <c r="AH7" s="172" t="s">
        <v>144</v>
      </c>
      <c r="AI7" s="176"/>
      <c r="AJ7" s="174" t="s">
        <v>142</v>
      </c>
      <c r="AK7" s="172"/>
      <c r="AL7" s="93"/>
      <c r="AM7" s="172" t="s">
        <v>142</v>
      </c>
      <c r="AN7" s="172"/>
      <c r="AO7" s="93"/>
      <c r="AP7" s="179" t="s">
        <v>142</v>
      </c>
      <c r="AQ7" s="180"/>
      <c r="AR7" s="94"/>
      <c r="AS7" s="172" t="s">
        <v>143</v>
      </c>
      <c r="AT7" s="181"/>
      <c r="AU7" s="96"/>
      <c r="AV7" s="172" t="s">
        <v>142</v>
      </c>
      <c r="AW7" s="172"/>
      <c r="AX7" s="96"/>
      <c r="AY7" s="172" t="s">
        <v>144</v>
      </c>
      <c r="AZ7" s="176"/>
      <c r="BA7" s="174" t="s">
        <v>142</v>
      </c>
      <c r="BB7" s="172"/>
      <c r="BC7" s="93"/>
      <c r="BD7" s="172" t="s">
        <v>142</v>
      </c>
      <c r="BE7" s="172"/>
      <c r="BF7" s="93"/>
      <c r="BG7" s="179" t="s">
        <v>142</v>
      </c>
      <c r="BH7" s="180"/>
      <c r="BI7" s="94"/>
      <c r="BJ7" s="172" t="s">
        <v>143</v>
      </c>
      <c r="BK7" s="181"/>
      <c r="BL7" s="96"/>
      <c r="BM7" s="172" t="s">
        <v>142</v>
      </c>
      <c r="BN7" s="172"/>
      <c r="BO7" s="96"/>
      <c r="BP7" s="172" t="s">
        <v>144</v>
      </c>
      <c r="BQ7" s="176"/>
      <c r="BR7" s="174" t="s">
        <v>142</v>
      </c>
      <c r="BS7" s="172"/>
      <c r="BT7" s="93"/>
      <c r="BU7" s="172" t="s">
        <v>142</v>
      </c>
      <c r="BV7" s="172"/>
      <c r="BW7" s="93"/>
      <c r="BX7" s="179" t="s">
        <v>142</v>
      </c>
      <c r="BY7" s="180"/>
      <c r="BZ7" s="94"/>
      <c r="CA7" s="172" t="s">
        <v>143</v>
      </c>
      <c r="CB7" s="181"/>
      <c r="CC7" s="96"/>
      <c r="CD7" s="172" t="s">
        <v>142</v>
      </c>
      <c r="CE7" s="172"/>
      <c r="CF7" s="96"/>
      <c r="CG7" s="172" t="s">
        <v>144</v>
      </c>
      <c r="CH7" s="176"/>
    </row>
    <row r="8" spans="1:86" x14ac:dyDescent="0.2">
      <c r="B8" s="97"/>
      <c r="C8" s="96"/>
      <c r="D8" s="96"/>
      <c r="E8" s="96"/>
      <c r="F8" s="96"/>
      <c r="G8" s="96"/>
      <c r="H8" s="96"/>
      <c r="I8" s="94"/>
      <c r="J8" s="94"/>
      <c r="K8" s="96"/>
      <c r="L8" s="96"/>
      <c r="M8" s="96"/>
      <c r="N8" s="96"/>
      <c r="O8" s="96"/>
      <c r="P8" s="96"/>
      <c r="Q8" s="96"/>
      <c r="R8" s="98"/>
      <c r="S8" s="97"/>
      <c r="T8" s="96"/>
      <c r="U8" s="96"/>
      <c r="V8" s="96"/>
      <c r="W8" s="96"/>
      <c r="X8" s="96"/>
      <c r="Y8" s="96"/>
      <c r="Z8" s="94"/>
      <c r="AA8" s="94"/>
      <c r="AB8" s="96"/>
      <c r="AC8" s="96"/>
      <c r="AD8" s="96"/>
      <c r="AE8" s="96"/>
      <c r="AF8" s="96"/>
      <c r="AG8" s="96"/>
      <c r="AH8" s="96"/>
      <c r="AI8" s="98"/>
      <c r="AJ8" s="97"/>
      <c r="AK8" s="96"/>
      <c r="AL8" s="96"/>
      <c r="AM8" s="96"/>
      <c r="AN8" s="96"/>
      <c r="AO8" s="96"/>
      <c r="AP8" s="96"/>
      <c r="AQ8" s="94"/>
      <c r="AR8" s="94"/>
      <c r="AS8" s="96"/>
      <c r="AT8" s="96"/>
      <c r="AU8" s="96"/>
      <c r="AV8" s="96"/>
      <c r="AW8" s="96"/>
      <c r="AX8" s="96"/>
      <c r="AY8" s="96"/>
      <c r="AZ8" s="98"/>
      <c r="BA8" s="97"/>
      <c r="BB8" s="96"/>
      <c r="BC8" s="96"/>
      <c r="BD8" s="96"/>
      <c r="BE8" s="96"/>
      <c r="BF8" s="96"/>
      <c r="BG8" s="96"/>
      <c r="BH8" s="94"/>
      <c r="BI8" s="94"/>
      <c r="BJ8" s="96"/>
      <c r="BK8" s="96"/>
      <c r="BL8" s="96"/>
      <c r="BM8" s="96"/>
      <c r="BN8" s="96"/>
      <c r="BO8" s="96"/>
      <c r="BP8" s="96"/>
      <c r="BQ8" s="98"/>
      <c r="BR8" s="97"/>
      <c r="BS8" s="96"/>
      <c r="BT8" s="96"/>
      <c r="BU8" s="96"/>
      <c r="BV8" s="96"/>
      <c r="BW8" s="96"/>
      <c r="BX8" s="96"/>
      <c r="BY8" s="94"/>
      <c r="BZ8" s="94"/>
      <c r="CA8" s="96"/>
      <c r="CB8" s="96"/>
      <c r="CC8" s="96"/>
      <c r="CD8" s="96"/>
      <c r="CE8" s="96"/>
      <c r="CF8" s="96"/>
      <c r="CG8" s="96"/>
      <c r="CH8" s="98"/>
    </row>
    <row r="9" spans="1:86" x14ac:dyDescent="0.2">
      <c r="B9" s="99" t="s">
        <v>145</v>
      </c>
      <c r="C9" s="100" t="s">
        <v>146</v>
      </c>
      <c r="D9" s="100"/>
      <c r="E9" s="93" t="s">
        <v>147</v>
      </c>
      <c r="F9" s="100" t="s">
        <v>148</v>
      </c>
      <c r="G9" s="95"/>
      <c r="H9" s="100" t="s">
        <v>149</v>
      </c>
      <c r="I9" s="101" t="s">
        <v>148</v>
      </c>
      <c r="J9" s="94"/>
      <c r="K9" s="100" t="s">
        <v>150</v>
      </c>
      <c r="L9" s="100" t="s">
        <v>151</v>
      </c>
      <c r="M9" s="95"/>
      <c r="N9" s="100" t="s">
        <v>150</v>
      </c>
      <c r="O9" s="100" t="s">
        <v>151</v>
      </c>
      <c r="P9" s="95"/>
      <c r="Q9" s="100" t="s">
        <v>150</v>
      </c>
      <c r="R9" s="102" t="s">
        <v>151</v>
      </c>
      <c r="S9" s="99" t="s">
        <v>145</v>
      </c>
      <c r="T9" s="100" t="s">
        <v>146</v>
      </c>
      <c r="U9" s="100"/>
      <c r="V9" s="93" t="s">
        <v>147</v>
      </c>
      <c r="W9" s="100" t="s">
        <v>148</v>
      </c>
      <c r="X9" s="95"/>
      <c r="Y9" s="100" t="s">
        <v>149</v>
      </c>
      <c r="Z9" s="101" t="s">
        <v>148</v>
      </c>
      <c r="AA9" s="94"/>
      <c r="AB9" s="100" t="s">
        <v>150</v>
      </c>
      <c r="AC9" s="100" t="s">
        <v>151</v>
      </c>
      <c r="AD9" s="95"/>
      <c r="AE9" s="100" t="s">
        <v>150</v>
      </c>
      <c r="AF9" s="100" t="s">
        <v>151</v>
      </c>
      <c r="AG9" s="95"/>
      <c r="AH9" s="100" t="s">
        <v>150</v>
      </c>
      <c r="AI9" s="102" t="s">
        <v>151</v>
      </c>
      <c r="AJ9" s="99" t="s">
        <v>145</v>
      </c>
      <c r="AK9" s="100" t="s">
        <v>146</v>
      </c>
      <c r="AL9" s="100"/>
      <c r="AM9" s="93" t="s">
        <v>147</v>
      </c>
      <c r="AN9" s="100" t="s">
        <v>148</v>
      </c>
      <c r="AO9" s="95"/>
      <c r="AP9" s="100" t="s">
        <v>149</v>
      </c>
      <c r="AQ9" s="101" t="s">
        <v>148</v>
      </c>
      <c r="AR9" s="94"/>
      <c r="AS9" s="100" t="s">
        <v>150</v>
      </c>
      <c r="AT9" s="100" t="s">
        <v>151</v>
      </c>
      <c r="AU9" s="95"/>
      <c r="AV9" s="100" t="s">
        <v>150</v>
      </c>
      <c r="AW9" s="100" t="s">
        <v>151</v>
      </c>
      <c r="AX9" s="95"/>
      <c r="AY9" s="100" t="s">
        <v>150</v>
      </c>
      <c r="AZ9" s="102" t="s">
        <v>151</v>
      </c>
      <c r="BA9" s="99" t="s">
        <v>145</v>
      </c>
      <c r="BB9" s="100" t="s">
        <v>146</v>
      </c>
      <c r="BC9" s="100"/>
      <c r="BD9" s="93" t="s">
        <v>147</v>
      </c>
      <c r="BE9" s="100" t="s">
        <v>148</v>
      </c>
      <c r="BF9" s="95"/>
      <c r="BG9" s="100" t="s">
        <v>149</v>
      </c>
      <c r="BH9" s="101" t="s">
        <v>148</v>
      </c>
      <c r="BI9" s="94"/>
      <c r="BJ9" s="100" t="s">
        <v>150</v>
      </c>
      <c r="BK9" s="100" t="s">
        <v>151</v>
      </c>
      <c r="BL9" s="95"/>
      <c r="BM9" s="100" t="s">
        <v>150</v>
      </c>
      <c r="BN9" s="100" t="s">
        <v>151</v>
      </c>
      <c r="BO9" s="95"/>
      <c r="BP9" s="100" t="s">
        <v>150</v>
      </c>
      <c r="BQ9" s="102" t="s">
        <v>151</v>
      </c>
      <c r="BR9" s="99" t="s">
        <v>145</v>
      </c>
      <c r="BS9" s="100" t="s">
        <v>146</v>
      </c>
      <c r="BT9" s="100"/>
      <c r="BU9" s="93" t="s">
        <v>147</v>
      </c>
      <c r="BV9" s="100" t="s">
        <v>148</v>
      </c>
      <c r="BW9" s="95"/>
      <c r="BX9" s="100" t="s">
        <v>149</v>
      </c>
      <c r="BY9" s="101" t="s">
        <v>148</v>
      </c>
      <c r="BZ9" s="94"/>
      <c r="CA9" s="100" t="s">
        <v>150</v>
      </c>
      <c r="CB9" s="100" t="s">
        <v>151</v>
      </c>
      <c r="CC9" s="95"/>
      <c r="CD9" s="100" t="s">
        <v>150</v>
      </c>
      <c r="CE9" s="100" t="s">
        <v>151</v>
      </c>
      <c r="CF9" s="95"/>
      <c r="CG9" s="100" t="s">
        <v>150</v>
      </c>
      <c r="CH9" s="102" t="s">
        <v>151</v>
      </c>
    </row>
    <row r="10" spans="1:86" x14ac:dyDescent="0.2">
      <c r="A10" s="89" t="s">
        <v>152</v>
      </c>
      <c r="B10" s="103"/>
      <c r="C10" s="104"/>
      <c r="D10" s="105"/>
      <c r="E10" s="105"/>
      <c r="F10" s="105"/>
      <c r="G10" s="105"/>
      <c r="H10" s="104"/>
      <c r="I10" s="105"/>
      <c r="J10" s="105"/>
      <c r="K10" s="105"/>
      <c r="L10" s="104"/>
      <c r="M10" s="104"/>
      <c r="N10" s="104"/>
      <c r="O10" s="104"/>
      <c r="P10" s="104"/>
      <c r="Q10" s="104"/>
      <c r="R10" s="106"/>
      <c r="S10" s="103"/>
      <c r="T10" s="104"/>
      <c r="U10" s="105"/>
      <c r="V10" s="105"/>
      <c r="W10" s="105"/>
      <c r="X10" s="105"/>
      <c r="Y10" s="104"/>
      <c r="Z10" s="105"/>
      <c r="AA10" s="105"/>
      <c r="AB10" s="105"/>
      <c r="AC10" s="104"/>
      <c r="AD10" s="104"/>
      <c r="AE10" s="104"/>
      <c r="AF10" s="104"/>
      <c r="AG10" s="104"/>
      <c r="AH10" s="104"/>
      <c r="AI10" s="106"/>
      <c r="AJ10" s="103"/>
      <c r="AK10" s="104"/>
      <c r="AL10" s="105"/>
      <c r="AM10" s="105"/>
      <c r="AN10" s="105"/>
      <c r="AO10" s="105"/>
      <c r="AP10" s="104"/>
      <c r="AQ10" s="105"/>
      <c r="AR10" s="105"/>
      <c r="AS10" s="105"/>
      <c r="AT10" s="104"/>
      <c r="AU10" s="104"/>
      <c r="AV10" s="104"/>
      <c r="AW10" s="104"/>
      <c r="AX10" s="104"/>
      <c r="AY10" s="104"/>
      <c r="AZ10" s="106"/>
      <c r="BA10" s="103"/>
      <c r="BB10" s="104"/>
      <c r="BC10" s="105"/>
      <c r="BD10" s="105"/>
      <c r="BE10" s="105"/>
      <c r="BF10" s="105"/>
      <c r="BG10" s="104"/>
      <c r="BH10" s="105"/>
      <c r="BI10" s="105"/>
      <c r="BJ10" s="105"/>
      <c r="BK10" s="104"/>
      <c r="BL10" s="104"/>
      <c r="BM10" s="104"/>
      <c r="BN10" s="104"/>
      <c r="BO10" s="104"/>
      <c r="BP10" s="104"/>
      <c r="BQ10" s="106"/>
      <c r="BR10" s="103"/>
      <c r="BS10" s="104"/>
      <c r="BT10" s="105"/>
      <c r="BU10" s="105"/>
      <c r="BV10" s="105"/>
      <c r="BW10" s="105"/>
      <c r="BX10" s="104"/>
      <c r="BY10" s="105"/>
      <c r="BZ10" s="105"/>
      <c r="CA10" s="105"/>
      <c r="CB10" s="104"/>
      <c r="CC10" s="104"/>
      <c r="CD10" s="104"/>
      <c r="CE10" s="104"/>
      <c r="CF10" s="104"/>
      <c r="CG10" s="104"/>
      <c r="CH10" s="106"/>
    </row>
    <row r="11" spans="1:86" ht="12" x14ac:dyDescent="0.25">
      <c r="B11" s="107"/>
      <c r="C11" s="108">
        <f t="shared" ref="C11:C21" si="0">ROUND(B11*0.03,2)</f>
        <v>0</v>
      </c>
      <c r="D11" s="109"/>
      <c r="E11" s="110">
        <v>0</v>
      </c>
      <c r="F11" s="109">
        <f t="shared" ref="F11:F21" si="1">ROUND(E11*0.06,2)</f>
        <v>0</v>
      </c>
      <c r="G11" s="109"/>
      <c r="H11" s="111">
        <v>0</v>
      </c>
      <c r="I11" s="112">
        <f t="shared" ref="I11:I21" si="2">ROUND(H11*0.08,2)</f>
        <v>0</v>
      </c>
      <c r="J11" s="104"/>
      <c r="K11" s="113">
        <v>0</v>
      </c>
      <c r="L11" s="108">
        <f t="shared" ref="L11:L21" si="3">ROUND(K11*0.09,2)</f>
        <v>0</v>
      </c>
      <c r="M11" s="111"/>
      <c r="N11" s="111">
        <v>0</v>
      </c>
      <c r="O11" s="114">
        <f t="shared" ref="O11:O21" si="4">ROUND(N11*0.1,2)</f>
        <v>0</v>
      </c>
      <c r="P11" s="115"/>
      <c r="Q11" s="111"/>
      <c r="R11" s="116">
        <f t="shared" ref="R11:R21" si="5">ROUND(Q11*0.12,2)</f>
        <v>0</v>
      </c>
      <c r="S11" s="107"/>
      <c r="T11" s="108">
        <f t="shared" ref="T11:T21" si="6">ROUND(S11*0.03,2)</f>
        <v>0</v>
      </c>
      <c r="U11" s="109"/>
      <c r="V11" s="110">
        <f t="shared" ref="V11:V21" si="7">S11</f>
        <v>0</v>
      </c>
      <c r="W11" s="109">
        <f t="shared" ref="W11:W21" si="8">ROUND(V11*0.06,2)</f>
        <v>0</v>
      </c>
      <c r="X11" s="109"/>
      <c r="Y11" s="111">
        <f t="shared" ref="Y11:Y21" si="9">S11</f>
        <v>0</v>
      </c>
      <c r="Z11" s="112">
        <f t="shared" ref="Z11:Z21" si="10">ROUND(Y11*0.08,2)</f>
        <v>0</v>
      </c>
      <c r="AA11" s="104"/>
      <c r="AB11" s="113">
        <v>0</v>
      </c>
      <c r="AC11" s="108">
        <f t="shared" ref="AC11:AC21" si="11">ROUND(AB11*0.09,2)</f>
        <v>0</v>
      </c>
      <c r="AD11" s="111"/>
      <c r="AE11" s="111">
        <f t="shared" ref="AE11:AE21" si="12">S11</f>
        <v>0</v>
      </c>
      <c r="AF11" s="114">
        <f t="shared" ref="AF11:AF21" si="13">ROUND(AE11*0.1,2)</f>
        <v>0</v>
      </c>
      <c r="AG11" s="115"/>
      <c r="AH11" s="111">
        <f t="shared" ref="AH11:AH21" si="14">S11</f>
        <v>0</v>
      </c>
      <c r="AI11" s="116">
        <f t="shared" ref="AI11:AI21" si="15">ROUND(AH11*0.12,2)</f>
        <v>0</v>
      </c>
      <c r="AJ11" s="107"/>
      <c r="AK11" s="108">
        <f t="shared" ref="AK11:AK21" si="16">ROUND(AJ11*0.03,2)</f>
        <v>0</v>
      </c>
      <c r="AL11" s="109"/>
      <c r="AM11" s="110">
        <f t="shared" ref="AM11:AM21" si="17">AJ11</f>
        <v>0</v>
      </c>
      <c r="AN11" s="109">
        <f t="shared" ref="AN11:AN21" si="18">ROUND(AM11*0.06,2)</f>
        <v>0</v>
      </c>
      <c r="AO11" s="109"/>
      <c r="AP11" s="111">
        <f t="shared" ref="AP11:AP21" si="19">AJ11</f>
        <v>0</v>
      </c>
      <c r="AQ11" s="112">
        <f t="shared" ref="AQ11:AQ21" si="20">ROUND(AP11*0.08,2)</f>
        <v>0</v>
      </c>
      <c r="AR11" s="104"/>
      <c r="AS11" s="113">
        <f t="shared" ref="AS11:AS21" si="21">AJ11</f>
        <v>0</v>
      </c>
      <c r="AT11" s="108">
        <f t="shared" ref="AT11:AT21" si="22">ROUND(AS11*0.09,2)</f>
        <v>0</v>
      </c>
      <c r="AU11" s="111"/>
      <c r="AV11" s="111">
        <f t="shared" ref="AV11:AV21" si="23">AJ11</f>
        <v>0</v>
      </c>
      <c r="AW11" s="114">
        <f t="shared" ref="AW11:AW21" si="24">ROUND(AV11*0.1,2)</f>
        <v>0</v>
      </c>
      <c r="AX11" s="115"/>
      <c r="AY11" s="111">
        <f t="shared" ref="AY11:AY21" si="25">AJ11</f>
        <v>0</v>
      </c>
      <c r="AZ11" s="116">
        <f t="shared" ref="AZ11:AZ21" si="26">ROUND(AY11*0.12,2)</f>
        <v>0</v>
      </c>
      <c r="BA11" s="107"/>
      <c r="BB11" s="108">
        <f t="shared" ref="BB11:BB21" si="27">ROUND(BA11*0.03,2)</f>
        <v>0</v>
      </c>
      <c r="BC11" s="109"/>
      <c r="BD11" s="110">
        <f t="shared" ref="BD11:BD21" si="28">BA11</f>
        <v>0</v>
      </c>
      <c r="BE11" s="109">
        <f t="shared" ref="BE11:BE21" si="29">ROUND(BD11*0.06,2)</f>
        <v>0</v>
      </c>
      <c r="BF11" s="109"/>
      <c r="BG11" s="111">
        <f t="shared" ref="BG11:BG21" si="30">BA11</f>
        <v>0</v>
      </c>
      <c r="BH11" s="112">
        <f t="shared" ref="BH11:BH21" si="31">ROUND(BG11*0.08,2)</f>
        <v>0</v>
      </c>
      <c r="BI11" s="104"/>
      <c r="BJ11" s="113">
        <f t="shared" ref="BJ11:BJ21" si="32">BA11</f>
        <v>0</v>
      </c>
      <c r="BK11" s="108">
        <f t="shared" ref="BK11:BK21" si="33">ROUND(BJ11*0.09,2)</f>
        <v>0</v>
      </c>
      <c r="BL11" s="111"/>
      <c r="BM11" s="111">
        <f t="shared" ref="BM11:BM21" si="34">BA11</f>
        <v>0</v>
      </c>
      <c r="BN11" s="114">
        <f t="shared" ref="BN11:BN21" si="35">ROUND(BM11*0.1,2)</f>
        <v>0</v>
      </c>
      <c r="BO11" s="115"/>
      <c r="BP11" s="111">
        <f t="shared" ref="BP11:BP21" si="36">BA11</f>
        <v>0</v>
      </c>
      <c r="BQ11" s="116">
        <f t="shared" ref="BQ11:BQ21" si="37">ROUND(BP11*0.12,2)</f>
        <v>0</v>
      </c>
      <c r="BR11" s="107"/>
      <c r="BS11" s="108">
        <f t="shared" ref="BS11:BS21" si="38">ROUND(BR11*0.03,2)</f>
        <v>0</v>
      </c>
      <c r="BT11" s="109"/>
      <c r="BU11" s="110">
        <f t="shared" ref="BU11:BU21" si="39">BR11</f>
        <v>0</v>
      </c>
      <c r="BV11" s="109">
        <f t="shared" ref="BV11:BV21" si="40">ROUND(BU11*0.06,2)</f>
        <v>0</v>
      </c>
      <c r="BW11" s="109"/>
      <c r="BX11" s="111">
        <f t="shared" ref="BX11:BX21" si="41">BR11</f>
        <v>0</v>
      </c>
      <c r="BY11" s="112">
        <f t="shared" ref="BY11:BY21" si="42">ROUND(BX11*0.08,2)</f>
        <v>0</v>
      </c>
      <c r="BZ11" s="104"/>
      <c r="CA11" s="113">
        <f t="shared" ref="CA11:CA21" si="43">BR11</f>
        <v>0</v>
      </c>
      <c r="CB11" s="108">
        <f t="shared" ref="CB11:CB21" si="44">ROUND(CA11*0.09,2)</f>
        <v>0</v>
      </c>
      <c r="CC11" s="111"/>
      <c r="CD11" s="111">
        <f t="shared" ref="CD11:CD21" si="45">BR11</f>
        <v>0</v>
      </c>
      <c r="CE11" s="114">
        <f t="shared" ref="CE11:CE21" si="46">ROUND(CD11*0.1,2)</f>
        <v>0</v>
      </c>
      <c r="CF11" s="115"/>
      <c r="CG11" s="111">
        <f t="shared" ref="CG11:CG21" si="47">BR11</f>
        <v>0</v>
      </c>
      <c r="CH11" s="116">
        <f t="shared" ref="CH11:CH21" si="48">ROUND(CG11*0.12,2)</f>
        <v>0</v>
      </c>
    </row>
    <row r="12" spans="1:86" ht="12" x14ac:dyDescent="0.25">
      <c r="B12" s="107"/>
      <c r="C12" s="108">
        <f t="shared" si="0"/>
        <v>0</v>
      </c>
      <c r="D12" s="109"/>
      <c r="E12" s="110">
        <v>0</v>
      </c>
      <c r="F12" s="109">
        <f t="shared" si="1"/>
        <v>0</v>
      </c>
      <c r="G12" s="109"/>
      <c r="H12" s="111">
        <v>0</v>
      </c>
      <c r="I12" s="112">
        <f t="shared" si="2"/>
        <v>0</v>
      </c>
      <c r="J12" s="104"/>
      <c r="K12" s="113">
        <v>0</v>
      </c>
      <c r="L12" s="108">
        <f t="shared" si="3"/>
        <v>0</v>
      </c>
      <c r="M12" s="111"/>
      <c r="N12" s="111">
        <v>0</v>
      </c>
      <c r="O12" s="114">
        <f t="shared" si="4"/>
        <v>0</v>
      </c>
      <c r="P12" s="115"/>
      <c r="Q12" s="111">
        <v>0</v>
      </c>
      <c r="R12" s="116">
        <f t="shared" si="5"/>
        <v>0</v>
      </c>
      <c r="S12" s="107">
        <v>0</v>
      </c>
      <c r="T12" s="108">
        <f t="shared" si="6"/>
        <v>0</v>
      </c>
      <c r="U12" s="109"/>
      <c r="V12" s="110">
        <v>0</v>
      </c>
      <c r="W12" s="109">
        <f t="shared" si="8"/>
        <v>0</v>
      </c>
      <c r="X12" s="109"/>
      <c r="Y12" s="111">
        <v>0</v>
      </c>
      <c r="Z12" s="112">
        <f t="shared" si="10"/>
        <v>0</v>
      </c>
      <c r="AA12" s="104"/>
      <c r="AB12" s="113">
        <v>0</v>
      </c>
      <c r="AC12" s="108">
        <f t="shared" si="11"/>
        <v>0</v>
      </c>
      <c r="AD12" s="111"/>
      <c r="AE12" s="111">
        <v>0</v>
      </c>
      <c r="AF12" s="114">
        <f t="shared" si="13"/>
        <v>0</v>
      </c>
      <c r="AG12" s="115"/>
      <c r="AH12" s="111">
        <v>0</v>
      </c>
      <c r="AI12" s="116">
        <f t="shared" si="15"/>
        <v>0</v>
      </c>
      <c r="AJ12" s="107"/>
      <c r="AK12" s="108">
        <f t="shared" si="16"/>
        <v>0</v>
      </c>
      <c r="AL12" s="109"/>
      <c r="AM12" s="110">
        <f t="shared" si="17"/>
        <v>0</v>
      </c>
      <c r="AN12" s="109">
        <f t="shared" si="18"/>
        <v>0</v>
      </c>
      <c r="AO12" s="109"/>
      <c r="AP12" s="111">
        <f t="shared" si="19"/>
        <v>0</v>
      </c>
      <c r="AQ12" s="112">
        <f t="shared" si="20"/>
        <v>0</v>
      </c>
      <c r="AR12" s="104"/>
      <c r="AS12" s="113">
        <f t="shared" si="21"/>
        <v>0</v>
      </c>
      <c r="AT12" s="108">
        <f t="shared" si="22"/>
        <v>0</v>
      </c>
      <c r="AU12" s="111"/>
      <c r="AV12" s="111">
        <f t="shared" si="23"/>
        <v>0</v>
      </c>
      <c r="AW12" s="114">
        <f t="shared" si="24"/>
        <v>0</v>
      </c>
      <c r="AX12" s="115"/>
      <c r="AY12" s="111">
        <f t="shared" si="25"/>
        <v>0</v>
      </c>
      <c r="AZ12" s="116">
        <f t="shared" si="26"/>
        <v>0</v>
      </c>
      <c r="BA12" s="107"/>
      <c r="BB12" s="108">
        <f t="shared" si="27"/>
        <v>0</v>
      </c>
      <c r="BC12" s="109"/>
      <c r="BD12" s="110">
        <f t="shared" si="28"/>
        <v>0</v>
      </c>
      <c r="BE12" s="109">
        <f t="shared" si="29"/>
        <v>0</v>
      </c>
      <c r="BF12" s="109"/>
      <c r="BG12" s="111">
        <f t="shared" si="30"/>
        <v>0</v>
      </c>
      <c r="BH12" s="112">
        <f t="shared" si="31"/>
        <v>0</v>
      </c>
      <c r="BI12" s="104"/>
      <c r="BJ12" s="113">
        <f t="shared" si="32"/>
        <v>0</v>
      </c>
      <c r="BK12" s="108">
        <f t="shared" si="33"/>
        <v>0</v>
      </c>
      <c r="BL12" s="111"/>
      <c r="BM12" s="111">
        <f t="shared" si="34"/>
        <v>0</v>
      </c>
      <c r="BN12" s="114">
        <f t="shared" si="35"/>
        <v>0</v>
      </c>
      <c r="BO12" s="115"/>
      <c r="BP12" s="111">
        <f t="shared" si="36"/>
        <v>0</v>
      </c>
      <c r="BQ12" s="116">
        <f t="shared" si="37"/>
        <v>0</v>
      </c>
      <c r="BR12" s="107"/>
      <c r="BS12" s="108">
        <f t="shared" si="38"/>
        <v>0</v>
      </c>
      <c r="BT12" s="109"/>
      <c r="BU12" s="110">
        <f t="shared" si="39"/>
        <v>0</v>
      </c>
      <c r="BV12" s="109">
        <f t="shared" si="40"/>
        <v>0</v>
      </c>
      <c r="BW12" s="109"/>
      <c r="BX12" s="111">
        <f t="shared" si="41"/>
        <v>0</v>
      </c>
      <c r="BY12" s="112">
        <f t="shared" si="42"/>
        <v>0</v>
      </c>
      <c r="BZ12" s="104"/>
      <c r="CA12" s="113">
        <f t="shared" si="43"/>
        <v>0</v>
      </c>
      <c r="CB12" s="108">
        <f t="shared" si="44"/>
        <v>0</v>
      </c>
      <c r="CC12" s="111"/>
      <c r="CD12" s="111">
        <f t="shared" si="45"/>
        <v>0</v>
      </c>
      <c r="CE12" s="114">
        <f t="shared" si="46"/>
        <v>0</v>
      </c>
      <c r="CF12" s="115"/>
      <c r="CG12" s="111">
        <f t="shared" si="47"/>
        <v>0</v>
      </c>
      <c r="CH12" s="116">
        <f t="shared" si="48"/>
        <v>0</v>
      </c>
    </row>
    <row r="13" spans="1:86" ht="12" x14ac:dyDescent="0.25">
      <c r="B13" s="107"/>
      <c r="C13" s="108">
        <f t="shared" si="0"/>
        <v>0</v>
      </c>
      <c r="D13" s="109"/>
      <c r="E13" s="110">
        <f t="shared" ref="E13:E21" si="49">B13</f>
        <v>0</v>
      </c>
      <c r="F13" s="109">
        <f t="shared" si="1"/>
        <v>0</v>
      </c>
      <c r="G13" s="109"/>
      <c r="H13" s="111">
        <f t="shared" ref="H13:H21" si="50">B13</f>
        <v>0</v>
      </c>
      <c r="I13" s="112">
        <f t="shared" si="2"/>
        <v>0</v>
      </c>
      <c r="J13" s="104"/>
      <c r="K13" s="113">
        <f t="shared" ref="K13:K21" si="51">B13</f>
        <v>0</v>
      </c>
      <c r="L13" s="108">
        <f t="shared" si="3"/>
        <v>0</v>
      </c>
      <c r="M13" s="111"/>
      <c r="N13" s="111">
        <f t="shared" ref="N13:N21" si="52">B13</f>
        <v>0</v>
      </c>
      <c r="O13" s="114">
        <f t="shared" si="4"/>
        <v>0</v>
      </c>
      <c r="P13" s="115"/>
      <c r="Q13" s="111">
        <v>0</v>
      </c>
      <c r="R13" s="116">
        <f t="shared" si="5"/>
        <v>0</v>
      </c>
      <c r="S13" s="107"/>
      <c r="T13" s="108">
        <f t="shared" si="6"/>
        <v>0</v>
      </c>
      <c r="U13" s="109"/>
      <c r="V13" s="110">
        <f t="shared" si="7"/>
        <v>0</v>
      </c>
      <c r="W13" s="109">
        <f t="shared" si="8"/>
        <v>0</v>
      </c>
      <c r="X13" s="109"/>
      <c r="Y13" s="111">
        <f t="shared" si="9"/>
        <v>0</v>
      </c>
      <c r="Z13" s="112">
        <f t="shared" si="10"/>
        <v>0</v>
      </c>
      <c r="AA13" s="104"/>
      <c r="AB13" s="113">
        <f t="shared" ref="AB13:AB21" si="53">S13</f>
        <v>0</v>
      </c>
      <c r="AC13" s="108">
        <f t="shared" si="11"/>
        <v>0</v>
      </c>
      <c r="AD13" s="111"/>
      <c r="AE13" s="111">
        <f t="shared" si="12"/>
        <v>0</v>
      </c>
      <c r="AF13" s="114">
        <f t="shared" si="13"/>
        <v>0</v>
      </c>
      <c r="AG13" s="115"/>
      <c r="AH13" s="111">
        <v>0</v>
      </c>
      <c r="AI13" s="116">
        <f t="shared" si="15"/>
        <v>0</v>
      </c>
      <c r="AJ13" s="107"/>
      <c r="AK13" s="108">
        <f t="shared" si="16"/>
        <v>0</v>
      </c>
      <c r="AL13" s="109"/>
      <c r="AM13" s="110">
        <f t="shared" si="17"/>
        <v>0</v>
      </c>
      <c r="AN13" s="109">
        <f t="shared" si="18"/>
        <v>0</v>
      </c>
      <c r="AO13" s="109"/>
      <c r="AP13" s="111">
        <f t="shared" si="19"/>
        <v>0</v>
      </c>
      <c r="AQ13" s="112">
        <f t="shared" si="20"/>
        <v>0</v>
      </c>
      <c r="AR13" s="104"/>
      <c r="AS13" s="113">
        <f t="shared" si="21"/>
        <v>0</v>
      </c>
      <c r="AT13" s="108">
        <f t="shared" si="22"/>
        <v>0</v>
      </c>
      <c r="AU13" s="111"/>
      <c r="AV13" s="111">
        <f t="shared" si="23"/>
        <v>0</v>
      </c>
      <c r="AW13" s="114">
        <f t="shared" si="24"/>
        <v>0</v>
      </c>
      <c r="AX13" s="115"/>
      <c r="AY13" s="111">
        <f t="shared" si="25"/>
        <v>0</v>
      </c>
      <c r="AZ13" s="116">
        <f t="shared" si="26"/>
        <v>0</v>
      </c>
      <c r="BA13" s="107"/>
      <c r="BB13" s="108">
        <f t="shared" si="27"/>
        <v>0</v>
      </c>
      <c r="BC13" s="109"/>
      <c r="BD13" s="110">
        <f t="shared" si="28"/>
        <v>0</v>
      </c>
      <c r="BE13" s="109">
        <f t="shared" si="29"/>
        <v>0</v>
      </c>
      <c r="BF13" s="109"/>
      <c r="BG13" s="111">
        <f t="shared" si="30"/>
        <v>0</v>
      </c>
      <c r="BH13" s="112">
        <f t="shared" si="31"/>
        <v>0</v>
      </c>
      <c r="BI13" s="104"/>
      <c r="BJ13" s="113">
        <f t="shared" si="32"/>
        <v>0</v>
      </c>
      <c r="BK13" s="108">
        <f t="shared" si="33"/>
        <v>0</v>
      </c>
      <c r="BL13" s="111"/>
      <c r="BM13" s="111">
        <f t="shared" si="34"/>
        <v>0</v>
      </c>
      <c r="BN13" s="114">
        <f t="shared" si="35"/>
        <v>0</v>
      </c>
      <c r="BO13" s="115"/>
      <c r="BP13" s="111">
        <f t="shared" si="36"/>
        <v>0</v>
      </c>
      <c r="BQ13" s="116">
        <f t="shared" si="37"/>
        <v>0</v>
      </c>
      <c r="BR13" s="107"/>
      <c r="BS13" s="108">
        <f t="shared" si="38"/>
        <v>0</v>
      </c>
      <c r="BT13" s="109"/>
      <c r="BU13" s="110">
        <f t="shared" si="39"/>
        <v>0</v>
      </c>
      <c r="BV13" s="109">
        <f t="shared" si="40"/>
        <v>0</v>
      </c>
      <c r="BW13" s="109"/>
      <c r="BX13" s="111">
        <f t="shared" si="41"/>
        <v>0</v>
      </c>
      <c r="BY13" s="112">
        <f t="shared" si="42"/>
        <v>0</v>
      </c>
      <c r="BZ13" s="104"/>
      <c r="CA13" s="113">
        <f t="shared" si="43"/>
        <v>0</v>
      </c>
      <c r="CB13" s="108">
        <f t="shared" si="44"/>
        <v>0</v>
      </c>
      <c r="CC13" s="111"/>
      <c r="CD13" s="111">
        <f t="shared" si="45"/>
        <v>0</v>
      </c>
      <c r="CE13" s="114">
        <f t="shared" si="46"/>
        <v>0</v>
      </c>
      <c r="CF13" s="115"/>
      <c r="CG13" s="111">
        <f t="shared" si="47"/>
        <v>0</v>
      </c>
      <c r="CH13" s="116">
        <f t="shared" si="48"/>
        <v>0</v>
      </c>
    </row>
    <row r="14" spans="1:86" ht="12" x14ac:dyDescent="0.25">
      <c r="B14" s="107"/>
      <c r="C14" s="108">
        <f t="shared" si="0"/>
        <v>0</v>
      </c>
      <c r="D14" s="109"/>
      <c r="E14" s="110">
        <f t="shared" si="49"/>
        <v>0</v>
      </c>
      <c r="F14" s="109">
        <f t="shared" si="1"/>
        <v>0</v>
      </c>
      <c r="G14" s="109"/>
      <c r="H14" s="111">
        <f t="shared" si="50"/>
        <v>0</v>
      </c>
      <c r="I14" s="112">
        <f t="shared" si="2"/>
        <v>0</v>
      </c>
      <c r="J14" s="104"/>
      <c r="K14" s="113">
        <f t="shared" si="51"/>
        <v>0</v>
      </c>
      <c r="L14" s="108">
        <f t="shared" si="3"/>
        <v>0</v>
      </c>
      <c r="M14" s="111"/>
      <c r="N14" s="111">
        <f t="shared" si="52"/>
        <v>0</v>
      </c>
      <c r="O14" s="114">
        <f t="shared" si="4"/>
        <v>0</v>
      </c>
      <c r="P14" s="115"/>
      <c r="Q14" s="111">
        <v>0</v>
      </c>
      <c r="R14" s="116">
        <f t="shared" si="5"/>
        <v>0</v>
      </c>
      <c r="S14" s="107"/>
      <c r="T14" s="108">
        <f t="shared" si="6"/>
        <v>0</v>
      </c>
      <c r="U14" s="109"/>
      <c r="V14" s="110">
        <f t="shared" si="7"/>
        <v>0</v>
      </c>
      <c r="W14" s="109">
        <f t="shared" si="8"/>
        <v>0</v>
      </c>
      <c r="X14" s="109"/>
      <c r="Y14" s="111">
        <f t="shared" si="9"/>
        <v>0</v>
      </c>
      <c r="Z14" s="112">
        <f t="shared" si="10"/>
        <v>0</v>
      </c>
      <c r="AA14" s="104"/>
      <c r="AB14" s="113">
        <f t="shared" si="53"/>
        <v>0</v>
      </c>
      <c r="AC14" s="108">
        <f t="shared" si="11"/>
        <v>0</v>
      </c>
      <c r="AD14" s="111"/>
      <c r="AE14" s="111">
        <f t="shared" si="12"/>
        <v>0</v>
      </c>
      <c r="AF14" s="114">
        <f t="shared" si="13"/>
        <v>0</v>
      </c>
      <c r="AG14" s="115"/>
      <c r="AH14" s="111">
        <v>0</v>
      </c>
      <c r="AI14" s="116">
        <f t="shared" si="15"/>
        <v>0</v>
      </c>
      <c r="AJ14" s="107"/>
      <c r="AK14" s="108">
        <f t="shared" si="16"/>
        <v>0</v>
      </c>
      <c r="AL14" s="109"/>
      <c r="AM14" s="110">
        <f t="shared" si="17"/>
        <v>0</v>
      </c>
      <c r="AN14" s="109">
        <f t="shared" si="18"/>
        <v>0</v>
      </c>
      <c r="AO14" s="109"/>
      <c r="AP14" s="111">
        <f t="shared" si="19"/>
        <v>0</v>
      </c>
      <c r="AQ14" s="112">
        <f t="shared" si="20"/>
        <v>0</v>
      </c>
      <c r="AR14" s="104"/>
      <c r="AS14" s="113">
        <f t="shared" si="21"/>
        <v>0</v>
      </c>
      <c r="AT14" s="108">
        <f t="shared" si="22"/>
        <v>0</v>
      </c>
      <c r="AU14" s="111"/>
      <c r="AV14" s="111">
        <f t="shared" si="23"/>
        <v>0</v>
      </c>
      <c r="AW14" s="114">
        <f t="shared" si="24"/>
        <v>0</v>
      </c>
      <c r="AX14" s="115"/>
      <c r="AY14" s="111">
        <f t="shared" si="25"/>
        <v>0</v>
      </c>
      <c r="AZ14" s="116">
        <f t="shared" si="26"/>
        <v>0</v>
      </c>
      <c r="BA14" s="107"/>
      <c r="BB14" s="108">
        <f t="shared" si="27"/>
        <v>0</v>
      </c>
      <c r="BC14" s="109"/>
      <c r="BD14" s="110">
        <f t="shared" si="28"/>
        <v>0</v>
      </c>
      <c r="BE14" s="109">
        <f t="shared" si="29"/>
        <v>0</v>
      </c>
      <c r="BF14" s="109"/>
      <c r="BG14" s="111">
        <f t="shared" si="30"/>
        <v>0</v>
      </c>
      <c r="BH14" s="112">
        <f t="shared" si="31"/>
        <v>0</v>
      </c>
      <c r="BI14" s="104"/>
      <c r="BJ14" s="113">
        <f t="shared" si="32"/>
        <v>0</v>
      </c>
      <c r="BK14" s="108">
        <f t="shared" si="33"/>
        <v>0</v>
      </c>
      <c r="BL14" s="111"/>
      <c r="BM14" s="111">
        <f t="shared" si="34"/>
        <v>0</v>
      </c>
      <c r="BN14" s="114">
        <f t="shared" si="35"/>
        <v>0</v>
      </c>
      <c r="BO14" s="115"/>
      <c r="BP14" s="111">
        <f t="shared" si="36"/>
        <v>0</v>
      </c>
      <c r="BQ14" s="116">
        <f t="shared" si="37"/>
        <v>0</v>
      </c>
      <c r="BR14" s="107"/>
      <c r="BS14" s="108">
        <f t="shared" si="38"/>
        <v>0</v>
      </c>
      <c r="BT14" s="109"/>
      <c r="BU14" s="110">
        <f t="shared" si="39"/>
        <v>0</v>
      </c>
      <c r="BV14" s="109">
        <f t="shared" si="40"/>
        <v>0</v>
      </c>
      <c r="BW14" s="109"/>
      <c r="BX14" s="111">
        <f t="shared" si="41"/>
        <v>0</v>
      </c>
      <c r="BY14" s="112">
        <f t="shared" si="42"/>
        <v>0</v>
      </c>
      <c r="BZ14" s="104"/>
      <c r="CA14" s="113">
        <f t="shared" si="43"/>
        <v>0</v>
      </c>
      <c r="CB14" s="108">
        <f t="shared" si="44"/>
        <v>0</v>
      </c>
      <c r="CC14" s="111"/>
      <c r="CD14" s="111">
        <f t="shared" si="45"/>
        <v>0</v>
      </c>
      <c r="CE14" s="114">
        <f t="shared" si="46"/>
        <v>0</v>
      </c>
      <c r="CF14" s="115"/>
      <c r="CG14" s="111">
        <f t="shared" si="47"/>
        <v>0</v>
      </c>
      <c r="CH14" s="116">
        <f t="shared" si="48"/>
        <v>0</v>
      </c>
    </row>
    <row r="15" spans="1:86" ht="12" x14ac:dyDescent="0.25">
      <c r="B15" s="107"/>
      <c r="C15" s="108">
        <f t="shared" si="0"/>
        <v>0</v>
      </c>
      <c r="D15" s="109"/>
      <c r="E15" s="110">
        <f t="shared" si="49"/>
        <v>0</v>
      </c>
      <c r="F15" s="109">
        <f t="shared" si="1"/>
        <v>0</v>
      </c>
      <c r="G15" s="109"/>
      <c r="H15" s="111">
        <f t="shared" si="50"/>
        <v>0</v>
      </c>
      <c r="I15" s="112">
        <f t="shared" si="2"/>
        <v>0</v>
      </c>
      <c r="J15" s="104"/>
      <c r="K15" s="113">
        <f t="shared" si="51"/>
        <v>0</v>
      </c>
      <c r="L15" s="108">
        <f t="shared" si="3"/>
        <v>0</v>
      </c>
      <c r="M15" s="111"/>
      <c r="N15" s="111">
        <f t="shared" si="52"/>
        <v>0</v>
      </c>
      <c r="O15" s="114">
        <f t="shared" si="4"/>
        <v>0</v>
      </c>
      <c r="P15" s="115"/>
      <c r="Q15" s="111">
        <f t="shared" ref="Q15:Q21" si="54">B15</f>
        <v>0</v>
      </c>
      <c r="R15" s="116">
        <f t="shared" si="5"/>
        <v>0</v>
      </c>
      <c r="S15" s="107"/>
      <c r="T15" s="108">
        <f t="shared" si="6"/>
        <v>0</v>
      </c>
      <c r="U15" s="109"/>
      <c r="V15" s="110">
        <f t="shared" si="7"/>
        <v>0</v>
      </c>
      <c r="W15" s="109">
        <f t="shared" si="8"/>
        <v>0</v>
      </c>
      <c r="X15" s="109"/>
      <c r="Y15" s="111">
        <f t="shared" si="9"/>
        <v>0</v>
      </c>
      <c r="Z15" s="112">
        <f t="shared" si="10"/>
        <v>0</v>
      </c>
      <c r="AA15" s="104"/>
      <c r="AB15" s="113">
        <f t="shared" si="53"/>
        <v>0</v>
      </c>
      <c r="AC15" s="108">
        <f t="shared" si="11"/>
        <v>0</v>
      </c>
      <c r="AD15" s="111"/>
      <c r="AE15" s="111">
        <f t="shared" si="12"/>
        <v>0</v>
      </c>
      <c r="AF15" s="114">
        <f t="shared" si="13"/>
        <v>0</v>
      </c>
      <c r="AG15" s="115"/>
      <c r="AH15" s="111">
        <f t="shared" si="14"/>
        <v>0</v>
      </c>
      <c r="AI15" s="116">
        <f t="shared" si="15"/>
        <v>0</v>
      </c>
      <c r="AJ15" s="107"/>
      <c r="AK15" s="108">
        <f t="shared" si="16"/>
        <v>0</v>
      </c>
      <c r="AL15" s="109"/>
      <c r="AM15" s="110">
        <f t="shared" si="17"/>
        <v>0</v>
      </c>
      <c r="AN15" s="109">
        <f t="shared" si="18"/>
        <v>0</v>
      </c>
      <c r="AO15" s="109"/>
      <c r="AP15" s="111">
        <f t="shared" si="19"/>
        <v>0</v>
      </c>
      <c r="AQ15" s="112">
        <f t="shared" si="20"/>
        <v>0</v>
      </c>
      <c r="AR15" s="104"/>
      <c r="AS15" s="113">
        <f t="shared" si="21"/>
        <v>0</v>
      </c>
      <c r="AT15" s="108">
        <f t="shared" si="22"/>
        <v>0</v>
      </c>
      <c r="AU15" s="111"/>
      <c r="AV15" s="111">
        <f t="shared" si="23"/>
        <v>0</v>
      </c>
      <c r="AW15" s="114">
        <f t="shared" si="24"/>
        <v>0</v>
      </c>
      <c r="AX15" s="115"/>
      <c r="AY15" s="111">
        <f t="shared" si="25"/>
        <v>0</v>
      </c>
      <c r="AZ15" s="116">
        <f t="shared" si="26"/>
        <v>0</v>
      </c>
      <c r="BA15" s="107"/>
      <c r="BB15" s="108">
        <f t="shared" si="27"/>
        <v>0</v>
      </c>
      <c r="BC15" s="109"/>
      <c r="BD15" s="110">
        <f t="shared" si="28"/>
        <v>0</v>
      </c>
      <c r="BE15" s="109">
        <f t="shared" si="29"/>
        <v>0</v>
      </c>
      <c r="BF15" s="109"/>
      <c r="BG15" s="111">
        <f t="shared" si="30"/>
        <v>0</v>
      </c>
      <c r="BH15" s="112">
        <f t="shared" si="31"/>
        <v>0</v>
      </c>
      <c r="BI15" s="104"/>
      <c r="BJ15" s="113">
        <f t="shared" si="32"/>
        <v>0</v>
      </c>
      <c r="BK15" s="108">
        <f t="shared" si="33"/>
        <v>0</v>
      </c>
      <c r="BL15" s="111"/>
      <c r="BM15" s="111">
        <f t="shared" si="34"/>
        <v>0</v>
      </c>
      <c r="BN15" s="114">
        <f t="shared" si="35"/>
        <v>0</v>
      </c>
      <c r="BO15" s="115"/>
      <c r="BP15" s="111">
        <f t="shared" si="36"/>
        <v>0</v>
      </c>
      <c r="BQ15" s="116">
        <f t="shared" si="37"/>
        <v>0</v>
      </c>
      <c r="BR15" s="107"/>
      <c r="BS15" s="108">
        <f t="shared" si="38"/>
        <v>0</v>
      </c>
      <c r="BT15" s="109"/>
      <c r="BU15" s="110">
        <f t="shared" si="39"/>
        <v>0</v>
      </c>
      <c r="BV15" s="109">
        <f t="shared" si="40"/>
        <v>0</v>
      </c>
      <c r="BW15" s="109"/>
      <c r="BX15" s="111">
        <f t="shared" si="41"/>
        <v>0</v>
      </c>
      <c r="BY15" s="112">
        <f t="shared" si="42"/>
        <v>0</v>
      </c>
      <c r="BZ15" s="104"/>
      <c r="CA15" s="113">
        <f t="shared" si="43"/>
        <v>0</v>
      </c>
      <c r="CB15" s="108">
        <f t="shared" si="44"/>
        <v>0</v>
      </c>
      <c r="CC15" s="111"/>
      <c r="CD15" s="111">
        <f t="shared" si="45"/>
        <v>0</v>
      </c>
      <c r="CE15" s="114">
        <f t="shared" si="46"/>
        <v>0</v>
      </c>
      <c r="CF15" s="115"/>
      <c r="CG15" s="111">
        <f t="shared" si="47"/>
        <v>0</v>
      </c>
      <c r="CH15" s="116">
        <f t="shared" si="48"/>
        <v>0</v>
      </c>
    </row>
    <row r="16" spans="1:86" ht="12" x14ac:dyDescent="0.25">
      <c r="B16" s="107"/>
      <c r="C16" s="108">
        <f t="shared" si="0"/>
        <v>0</v>
      </c>
      <c r="D16" s="109"/>
      <c r="E16" s="110">
        <f t="shared" si="49"/>
        <v>0</v>
      </c>
      <c r="F16" s="109">
        <f t="shared" si="1"/>
        <v>0</v>
      </c>
      <c r="G16" s="109"/>
      <c r="H16" s="111">
        <f t="shared" si="50"/>
        <v>0</v>
      </c>
      <c r="I16" s="112">
        <f t="shared" si="2"/>
        <v>0</v>
      </c>
      <c r="J16" s="104"/>
      <c r="K16" s="113">
        <f t="shared" si="51"/>
        <v>0</v>
      </c>
      <c r="L16" s="108">
        <f t="shared" si="3"/>
        <v>0</v>
      </c>
      <c r="M16" s="111"/>
      <c r="N16" s="111">
        <f t="shared" si="52"/>
        <v>0</v>
      </c>
      <c r="O16" s="114">
        <f t="shared" si="4"/>
        <v>0</v>
      </c>
      <c r="P16" s="115"/>
      <c r="Q16" s="111">
        <f t="shared" si="54"/>
        <v>0</v>
      </c>
      <c r="R16" s="116">
        <f t="shared" si="5"/>
        <v>0</v>
      </c>
      <c r="S16" s="107"/>
      <c r="T16" s="108">
        <f t="shared" si="6"/>
        <v>0</v>
      </c>
      <c r="U16" s="109"/>
      <c r="V16" s="110">
        <f t="shared" si="7"/>
        <v>0</v>
      </c>
      <c r="W16" s="109">
        <f t="shared" si="8"/>
        <v>0</v>
      </c>
      <c r="X16" s="109"/>
      <c r="Y16" s="111">
        <f t="shared" si="9"/>
        <v>0</v>
      </c>
      <c r="Z16" s="112">
        <f t="shared" si="10"/>
        <v>0</v>
      </c>
      <c r="AA16" s="104"/>
      <c r="AB16" s="113">
        <f t="shared" si="53"/>
        <v>0</v>
      </c>
      <c r="AC16" s="108">
        <f t="shared" si="11"/>
        <v>0</v>
      </c>
      <c r="AD16" s="111"/>
      <c r="AE16" s="111">
        <f t="shared" si="12"/>
        <v>0</v>
      </c>
      <c r="AF16" s="114">
        <f t="shared" si="13"/>
        <v>0</v>
      </c>
      <c r="AG16" s="115"/>
      <c r="AH16" s="111">
        <f t="shared" si="14"/>
        <v>0</v>
      </c>
      <c r="AI16" s="116">
        <f t="shared" si="15"/>
        <v>0</v>
      </c>
      <c r="AJ16" s="107"/>
      <c r="AK16" s="108">
        <f t="shared" si="16"/>
        <v>0</v>
      </c>
      <c r="AL16" s="109"/>
      <c r="AM16" s="110">
        <f t="shared" si="17"/>
        <v>0</v>
      </c>
      <c r="AN16" s="109">
        <f t="shared" si="18"/>
        <v>0</v>
      </c>
      <c r="AO16" s="109"/>
      <c r="AP16" s="111">
        <f t="shared" si="19"/>
        <v>0</v>
      </c>
      <c r="AQ16" s="112">
        <f t="shared" si="20"/>
        <v>0</v>
      </c>
      <c r="AR16" s="104"/>
      <c r="AS16" s="113">
        <f t="shared" si="21"/>
        <v>0</v>
      </c>
      <c r="AT16" s="108">
        <f t="shared" si="22"/>
        <v>0</v>
      </c>
      <c r="AU16" s="111"/>
      <c r="AV16" s="111">
        <f t="shared" si="23"/>
        <v>0</v>
      </c>
      <c r="AW16" s="114">
        <f t="shared" si="24"/>
        <v>0</v>
      </c>
      <c r="AX16" s="115"/>
      <c r="AY16" s="111">
        <f t="shared" si="25"/>
        <v>0</v>
      </c>
      <c r="AZ16" s="116">
        <f t="shared" si="26"/>
        <v>0</v>
      </c>
      <c r="BA16" s="107"/>
      <c r="BB16" s="108">
        <f t="shared" si="27"/>
        <v>0</v>
      </c>
      <c r="BC16" s="109"/>
      <c r="BD16" s="110">
        <f t="shared" si="28"/>
        <v>0</v>
      </c>
      <c r="BE16" s="109">
        <f t="shared" si="29"/>
        <v>0</v>
      </c>
      <c r="BF16" s="109"/>
      <c r="BG16" s="111">
        <f t="shared" si="30"/>
        <v>0</v>
      </c>
      <c r="BH16" s="112">
        <f t="shared" si="31"/>
        <v>0</v>
      </c>
      <c r="BI16" s="104"/>
      <c r="BJ16" s="113">
        <f t="shared" si="32"/>
        <v>0</v>
      </c>
      <c r="BK16" s="108">
        <f t="shared" si="33"/>
        <v>0</v>
      </c>
      <c r="BL16" s="111"/>
      <c r="BM16" s="111">
        <f t="shared" si="34"/>
        <v>0</v>
      </c>
      <c r="BN16" s="114">
        <f t="shared" si="35"/>
        <v>0</v>
      </c>
      <c r="BO16" s="115"/>
      <c r="BP16" s="111">
        <f t="shared" si="36"/>
        <v>0</v>
      </c>
      <c r="BQ16" s="116">
        <f t="shared" si="37"/>
        <v>0</v>
      </c>
      <c r="BR16" s="107"/>
      <c r="BS16" s="108">
        <f t="shared" si="38"/>
        <v>0</v>
      </c>
      <c r="BT16" s="109"/>
      <c r="BU16" s="110">
        <f t="shared" si="39"/>
        <v>0</v>
      </c>
      <c r="BV16" s="109">
        <f t="shared" si="40"/>
        <v>0</v>
      </c>
      <c r="BW16" s="109"/>
      <c r="BX16" s="111">
        <f t="shared" si="41"/>
        <v>0</v>
      </c>
      <c r="BY16" s="112">
        <f t="shared" si="42"/>
        <v>0</v>
      </c>
      <c r="BZ16" s="104"/>
      <c r="CA16" s="113">
        <f t="shared" si="43"/>
        <v>0</v>
      </c>
      <c r="CB16" s="108">
        <f t="shared" si="44"/>
        <v>0</v>
      </c>
      <c r="CC16" s="111"/>
      <c r="CD16" s="111">
        <f t="shared" si="45"/>
        <v>0</v>
      </c>
      <c r="CE16" s="114">
        <f t="shared" si="46"/>
        <v>0</v>
      </c>
      <c r="CF16" s="115"/>
      <c r="CG16" s="111">
        <f t="shared" si="47"/>
        <v>0</v>
      </c>
      <c r="CH16" s="116">
        <f t="shared" si="48"/>
        <v>0</v>
      </c>
    </row>
    <row r="17" spans="2:86" ht="12" x14ac:dyDescent="0.25">
      <c r="B17" s="107"/>
      <c r="C17" s="108">
        <f t="shared" si="0"/>
        <v>0</v>
      </c>
      <c r="D17" s="109"/>
      <c r="E17" s="110">
        <f t="shared" si="49"/>
        <v>0</v>
      </c>
      <c r="F17" s="109">
        <f t="shared" si="1"/>
        <v>0</v>
      </c>
      <c r="G17" s="109"/>
      <c r="H17" s="111">
        <f t="shared" si="50"/>
        <v>0</v>
      </c>
      <c r="I17" s="112">
        <f t="shared" si="2"/>
        <v>0</v>
      </c>
      <c r="J17" s="104"/>
      <c r="K17" s="113">
        <f t="shared" si="51"/>
        <v>0</v>
      </c>
      <c r="L17" s="108">
        <f t="shared" si="3"/>
        <v>0</v>
      </c>
      <c r="M17" s="111"/>
      <c r="N17" s="111">
        <f t="shared" si="52"/>
        <v>0</v>
      </c>
      <c r="O17" s="114">
        <f t="shared" si="4"/>
        <v>0</v>
      </c>
      <c r="P17" s="115"/>
      <c r="Q17" s="111">
        <f t="shared" si="54"/>
        <v>0</v>
      </c>
      <c r="R17" s="116">
        <f t="shared" si="5"/>
        <v>0</v>
      </c>
      <c r="S17" s="107"/>
      <c r="T17" s="108">
        <f t="shared" si="6"/>
        <v>0</v>
      </c>
      <c r="U17" s="109"/>
      <c r="V17" s="110">
        <f t="shared" si="7"/>
        <v>0</v>
      </c>
      <c r="W17" s="109">
        <f t="shared" si="8"/>
        <v>0</v>
      </c>
      <c r="X17" s="109"/>
      <c r="Y17" s="111">
        <f t="shared" si="9"/>
        <v>0</v>
      </c>
      <c r="Z17" s="112">
        <f t="shared" si="10"/>
        <v>0</v>
      </c>
      <c r="AA17" s="104"/>
      <c r="AB17" s="113">
        <f t="shared" si="53"/>
        <v>0</v>
      </c>
      <c r="AC17" s="108">
        <f t="shared" si="11"/>
        <v>0</v>
      </c>
      <c r="AD17" s="111"/>
      <c r="AE17" s="111">
        <f t="shared" si="12"/>
        <v>0</v>
      </c>
      <c r="AF17" s="114">
        <f t="shared" si="13"/>
        <v>0</v>
      </c>
      <c r="AG17" s="115"/>
      <c r="AH17" s="111">
        <f t="shared" si="14"/>
        <v>0</v>
      </c>
      <c r="AI17" s="116">
        <f t="shared" si="15"/>
        <v>0</v>
      </c>
      <c r="AJ17" s="107"/>
      <c r="AK17" s="108">
        <f t="shared" si="16"/>
        <v>0</v>
      </c>
      <c r="AL17" s="109"/>
      <c r="AM17" s="110">
        <f t="shared" si="17"/>
        <v>0</v>
      </c>
      <c r="AN17" s="109">
        <f t="shared" si="18"/>
        <v>0</v>
      </c>
      <c r="AO17" s="109"/>
      <c r="AP17" s="111">
        <f t="shared" si="19"/>
        <v>0</v>
      </c>
      <c r="AQ17" s="112">
        <f t="shared" si="20"/>
        <v>0</v>
      </c>
      <c r="AR17" s="104"/>
      <c r="AS17" s="113">
        <f t="shared" si="21"/>
        <v>0</v>
      </c>
      <c r="AT17" s="108">
        <f t="shared" si="22"/>
        <v>0</v>
      </c>
      <c r="AU17" s="111"/>
      <c r="AV17" s="111">
        <f t="shared" si="23"/>
        <v>0</v>
      </c>
      <c r="AW17" s="114">
        <f t="shared" si="24"/>
        <v>0</v>
      </c>
      <c r="AX17" s="115"/>
      <c r="AY17" s="111">
        <f t="shared" si="25"/>
        <v>0</v>
      </c>
      <c r="AZ17" s="116">
        <f t="shared" si="26"/>
        <v>0</v>
      </c>
      <c r="BA17" s="107"/>
      <c r="BB17" s="108">
        <f t="shared" si="27"/>
        <v>0</v>
      </c>
      <c r="BC17" s="109"/>
      <c r="BD17" s="110">
        <f t="shared" si="28"/>
        <v>0</v>
      </c>
      <c r="BE17" s="109">
        <f t="shared" si="29"/>
        <v>0</v>
      </c>
      <c r="BF17" s="109"/>
      <c r="BG17" s="111">
        <f t="shared" si="30"/>
        <v>0</v>
      </c>
      <c r="BH17" s="112">
        <f t="shared" si="31"/>
        <v>0</v>
      </c>
      <c r="BI17" s="104"/>
      <c r="BJ17" s="113">
        <f t="shared" si="32"/>
        <v>0</v>
      </c>
      <c r="BK17" s="108">
        <f t="shared" si="33"/>
        <v>0</v>
      </c>
      <c r="BL17" s="111"/>
      <c r="BM17" s="111">
        <f t="shared" si="34"/>
        <v>0</v>
      </c>
      <c r="BN17" s="114">
        <f t="shared" si="35"/>
        <v>0</v>
      </c>
      <c r="BO17" s="115"/>
      <c r="BP17" s="111">
        <f t="shared" si="36"/>
        <v>0</v>
      </c>
      <c r="BQ17" s="116">
        <f t="shared" si="37"/>
        <v>0</v>
      </c>
      <c r="BR17" s="107"/>
      <c r="BS17" s="108">
        <f t="shared" si="38"/>
        <v>0</v>
      </c>
      <c r="BT17" s="109"/>
      <c r="BU17" s="110">
        <f t="shared" si="39"/>
        <v>0</v>
      </c>
      <c r="BV17" s="109">
        <f t="shared" si="40"/>
        <v>0</v>
      </c>
      <c r="BW17" s="109"/>
      <c r="BX17" s="111">
        <f t="shared" si="41"/>
        <v>0</v>
      </c>
      <c r="BY17" s="112">
        <f t="shared" si="42"/>
        <v>0</v>
      </c>
      <c r="BZ17" s="104"/>
      <c r="CA17" s="113">
        <f t="shared" si="43"/>
        <v>0</v>
      </c>
      <c r="CB17" s="108">
        <f t="shared" si="44"/>
        <v>0</v>
      </c>
      <c r="CC17" s="111"/>
      <c r="CD17" s="111">
        <f t="shared" si="45"/>
        <v>0</v>
      </c>
      <c r="CE17" s="114">
        <f t="shared" si="46"/>
        <v>0</v>
      </c>
      <c r="CF17" s="115"/>
      <c r="CG17" s="111">
        <f t="shared" si="47"/>
        <v>0</v>
      </c>
      <c r="CH17" s="116">
        <f t="shared" si="48"/>
        <v>0</v>
      </c>
    </row>
    <row r="18" spans="2:86" ht="12" x14ac:dyDescent="0.25">
      <c r="B18" s="107"/>
      <c r="C18" s="108">
        <f t="shared" si="0"/>
        <v>0</v>
      </c>
      <c r="D18" s="109"/>
      <c r="E18" s="110">
        <f t="shared" si="49"/>
        <v>0</v>
      </c>
      <c r="F18" s="109">
        <f t="shared" si="1"/>
        <v>0</v>
      </c>
      <c r="G18" s="109"/>
      <c r="H18" s="111">
        <f t="shared" si="50"/>
        <v>0</v>
      </c>
      <c r="I18" s="112">
        <f t="shared" si="2"/>
        <v>0</v>
      </c>
      <c r="J18" s="104"/>
      <c r="K18" s="113">
        <f t="shared" si="51"/>
        <v>0</v>
      </c>
      <c r="L18" s="108">
        <f t="shared" si="3"/>
        <v>0</v>
      </c>
      <c r="M18" s="111"/>
      <c r="N18" s="111">
        <f t="shared" si="52"/>
        <v>0</v>
      </c>
      <c r="O18" s="114">
        <f t="shared" si="4"/>
        <v>0</v>
      </c>
      <c r="P18" s="115"/>
      <c r="Q18" s="111">
        <f t="shared" si="54"/>
        <v>0</v>
      </c>
      <c r="R18" s="116">
        <f t="shared" si="5"/>
        <v>0</v>
      </c>
      <c r="S18" s="107"/>
      <c r="T18" s="108">
        <f t="shared" si="6"/>
        <v>0</v>
      </c>
      <c r="U18" s="109"/>
      <c r="V18" s="110">
        <f t="shared" si="7"/>
        <v>0</v>
      </c>
      <c r="W18" s="109">
        <f t="shared" si="8"/>
        <v>0</v>
      </c>
      <c r="X18" s="109"/>
      <c r="Y18" s="111">
        <f t="shared" si="9"/>
        <v>0</v>
      </c>
      <c r="Z18" s="112">
        <f t="shared" si="10"/>
        <v>0</v>
      </c>
      <c r="AA18" s="104"/>
      <c r="AB18" s="113">
        <f t="shared" si="53"/>
        <v>0</v>
      </c>
      <c r="AC18" s="108">
        <f t="shared" si="11"/>
        <v>0</v>
      </c>
      <c r="AD18" s="111"/>
      <c r="AE18" s="111">
        <f t="shared" si="12"/>
        <v>0</v>
      </c>
      <c r="AF18" s="114">
        <f t="shared" si="13"/>
        <v>0</v>
      </c>
      <c r="AG18" s="115"/>
      <c r="AH18" s="111">
        <f t="shared" si="14"/>
        <v>0</v>
      </c>
      <c r="AI18" s="116">
        <f t="shared" si="15"/>
        <v>0</v>
      </c>
      <c r="AJ18" s="107"/>
      <c r="AK18" s="108">
        <f t="shared" si="16"/>
        <v>0</v>
      </c>
      <c r="AL18" s="109"/>
      <c r="AM18" s="110">
        <f t="shared" si="17"/>
        <v>0</v>
      </c>
      <c r="AN18" s="109">
        <f t="shared" si="18"/>
        <v>0</v>
      </c>
      <c r="AO18" s="109"/>
      <c r="AP18" s="111">
        <f t="shared" si="19"/>
        <v>0</v>
      </c>
      <c r="AQ18" s="112">
        <f t="shared" si="20"/>
        <v>0</v>
      </c>
      <c r="AR18" s="104"/>
      <c r="AS18" s="113">
        <f t="shared" si="21"/>
        <v>0</v>
      </c>
      <c r="AT18" s="108">
        <f t="shared" si="22"/>
        <v>0</v>
      </c>
      <c r="AU18" s="111"/>
      <c r="AV18" s="111">
        <f t="shared" si="23"/>
        <v>0</v>
      </c>
      <c r="AW18" s="114">
        <f t="shared" si="24"/>
        <v>0</v>
      </c>
      <c r="AX18" s="115"/>
      <c r="AY18" s="111">
        <f t="shared" si="25"/>
        <v>0</v>
      </c>
      <c r="AZ18" s="116">
        <f t="shared" si="26"/>
        <v>0</v>
      </c>
      <c r="BA18" s="107"/>
      <c r="BB18" s="108">
        <f t="shared" si="27"/>
        <v>0</v>
      </c>
      <c r="BC18" s="109"/>
      <c r="BD18" s="110">
        <f t="shared" si="28"/>
        <v>0</v>
      </c>
      <c r="BE18" s="109">
        <f t="shared" si="29"/>
        <v>0</v>
      </c>
      <c r="BF18" s="109"/>
      <c r="BG18" s="111">
        <f t="shared" si="30"/>
        <v>0</v>
      </c>
      <c r="BH18" s="112">
        <f t="shared" si="31"/>
        <v>0</v>
      </c>
      <c r="BI18" s="104"/>
      <c r="BJ18" s="113">
        <f t="shared" si="32"/>
        <v>0</v>
      </c>
      <c r="BK18" s="108">
        <f t="shared" si="33"/>
        <v>0</v>
      </c>
      <c r="BL18" s="111"/>
      <c r="BM18" s="111">
        <f t="shared" si="34"/>
        <v>0</v>
      </c>
      <c r="BN18" s="114">
        <f t="shared" si="35"/>
        <v>0</v>
      </c>
      <c r="BO18" s="115"/>
      <c r="BP18" s="111">
        <f t="shared" si="36"/>
        <v>0</v>
      </c>
      <c r="BQ18" s="116">
        <f t="shared" si="37"/>
        <v>0</v>
      </c>
      <c r="BR18" s="107"/>
      <c r="BS18" s="108">
        <f t="shared" si="38"/>
        <v>0</v>
      </c>
      <c r="BT18" s="109"/>
      <c r="BU18" s="110">
        <f t="shared" si="39"/>
        <v>0</v>
      </c>
      <c r="BV18" s="109">
        <f t="shared" si="40"/>
        <v>0</v>
      </c>
      <c r="BW18" s="109"/>
      <c r="BX18" s="111">
        <f t="shared" si="41"/>
        <v>0</v>
      </c>
      <c r="BY18" s="112">
        <f t="shared" si="42"/>
        <v>0</v>
      </c>
      <c r="BZ18" s="104"/>
      <c r="CA18" s="113">
        <f t="shared" si="43"/>
        <v>0</v>
      </c>
      <c r="CB18" s="108">
        <f t="shared" si="44"/>
        <v>0</v>
      </c>
      <c r="CC18" s="111"/>
      <c r="CD18" s="111">
        <f t="shared" si="45"/>
        <v>0</v>
      </c>
      <c r="CE18" s="114">
        <f t="shared" si="46"/>
        <v>0</v>
      </c>
      <c r="CF18" s="115"/>
      <c r="CG18" s="111">
        <f t="shared" si="47"/>
        <v>0</v>
      </c>
      <c r="CH18" s="116">
        <f t="shared" si="48"/>
        <v>0</v>
      </c>
    </row>
    <row r="19" spans="2:86" ht="12" x14ac:dyDescent="0.25">
      <c r="B19" s="107"/>
      <c r="C19" s="108">
        <f t="shared" si="0"/>
        <v>0</v>
      </c>
      <c r="D19" s="109"/>
      <c r="E19" s="110">
        <f t="shared" si="49"/>
        <v>0</v>
      </c>
      <c r="F19" s="109">
        <f t="shared" si="1"/>
        <v>0</v>
      </c>
      <c r="G19" s="109"/>
      <c r="H19" s="111">
        <f t="shared" si="50"/>
        <v>0</v>
      </c>
      <c r="I19" s="112">
        <f t="shared" si="2"/>
        <v>0</v>
      </c>
      <c r="J19" s="104"/>
      <c r="K19" s="113">
        <f t="shared" si="51"/>
        <v>0</v>
      </c>
      <c r="L19" s="108">
        <f t="shared" si="3"/>
        <v>0</v>
      </c>
      <c r="M19" s="111"/>
      <c r="N19" s="111">
        <f t="shared" si="52"/>
        <v>0</v>
      </c>
      <c r="O19" s="114">
        <f t="shared" si="4"/>
        <v>0</v>
      </c>
      <c r="P19" s="115"/>
      <c r="Q19" s="111">
        <f t="shared" si="54"/>
        <v>0</v>
      </c>
      <c r="R19" s="116">
        <f t="shared" si="5"/>
        <v>0</v>
      </c>
      <c r="S19" s="107"/>
      <c r="T19" s="108">
        <f t="shared" si="6"/>
        <v>0</v>
      </c>
      <c r="U19" s="109"/>
      <c r="V19" s="110">
        <f t="shared" si="7"/>
        <v>0</v>
      </c>
      <c r="W19" s="109">
        <f t="shared" si="8"/>
        <v>0</v>
      </c>
      <c r="X19" s="109"/>
      <c r="Y19" s="111">
        <f t="shared" si="9"/>
        <v>0</v>
      </c>
      <c r="Z19" s="112">
        <f t="shared" si="10"/>
        <v>0</v>
      </c>
      <c r="AA19" s="104"/>
      <c r="AB19" s="113">
        <f t="shared" si="53"/>
        <v>0</v>
      </c>
      <c r="AC19" s="108">
        <f t="shared" si="11"/>
        <v>0</v>
      </c>
      <c r="AD19" s="111"/>
      <c r="AE19" s="111">
        <f t="shared" si="12"/>
        <v>0</v>
      </c>
      <c r="AF19" s="114">
        <f t="shared" si="13"/>
        <v>0</v>
      </c>
      <c r="AG19" s="115"/>
      <c r="AH19" s="111">
        <f t="shared" si="14"/>
        <v>0</v>
      </c>
      <c r="AI19" s="116">
        <f t="shared" si="15"/>
        <v>0</v>
      </c>
      <c r="AJ19" s="107"/>
      <c r="AK19" s="108">
        <f t="shared" si="16"/>
        <v>0</v>
      </c>
      <c r="AL19" s="109"/>
      <c r="AM19" s="110">
        <f t="shared" si="17"/>
        <v>0</v>
      </c>
      <c r="AN19" s="109">
        <f t="shared" si="18"/>
        <v>0</v>
      </c>
      <c r="AO19" s="109"/>
      <c r="AP19" s="111">
        <f t="shared" si="19"/>
        <v>0</v>
      </c>
      <c r="AQ19" s="112">
        <f t="shared" si="20"/>
        <v>0</v>
      </c>
      <c r="AR19" s="104"/>
      <c r="AS19" s="113">
        <f t="shared" si="21"/>
        <v>0</v>
      </c>
      <c r="AT19" s="108">
        <f t="shared" si="22"/>
        <v>0</v>
      </c>
      <c r="AU19" s="111"/>
      <c r="AV19" s="111">
        <f t="shared" si="23"/>
        <v>0</v>
      </c>
      <c r="AW19" s="114">
        <f t="shared" si="24"/>
        <v>0</v>
      </c>
      <c r="AX19" s="115"/>
      <c r="AY19" s="111">
        <f t="shared" si="25"/>
        <v>0</v>
      </c>
      <c r="AZ19" s="116">
        <f t="shared" si="26"/>
        <v>0</v>
      </c>
      <c r="BA19" s="107"/>
      <c r="BB19" s="108">
        <f t="shared" si="27"/>
        <v>0</v>
      </c>
      <c r="BC19" s="109"/>
      <c r="BD19" s="110">
        <f t="shared" si="28"/>
        <v>0</v>
      </c>
      <c r="BE19" s="109">
        <f t="shared" si="29"/>
        <v>0</v>
      </c>
      <c r="BF19" s="109"/>
      <c r="BG19" s="111">
        <f t="shared" si="30"/>
        <v>0</v>
      </c>
      <c r="BH19" s="112">
        <f t="shared" si="31"/>
        <v>0</v>
      </c>
      <c r="BI19" s="104"/>
      <c r="BJ19" s="113">
        <f t="shared" si="32"/>
        <v>0</v>
      </c>
      <c r="BK19" s="108">
        <f t="shared" si="33"/>
        <v>0</v>
      </c>
      <c r="BL19" s="111"/>
      <c r="BM19" s="111">
        <f t="shared" si="34"/>
        <v>0</v>
      </c>
      <c r="BN19" s="114">
        <f t="shared" si="35"/>
        <v>0</v>
      </c>
      <c r="BO19" s="115"/>
      <c r="BP19" s="111">
        <f t="shared" si="36"/>
        <v>0</v>
      </c>
      <c r="BQ19" s="116">
        <f t="shared" si="37"/>
        <v>0</v>
      </c>
      <c r="BR19" s="107"/>
      <c r="BS19" s="108">
        <f t="shared" si="38"/>
        <v>0</v>
      </c>
      <c r="BT19" s="109"/>
      <c r="BU19" s="110">
        <f t="shared" si="39"/>
        <v>0</v>
      </c>
      <c r="BV19" s="109">
        <f t="shared" si="40"/>
        <v>0</v>
      </c>
      <c r="BW19" s="109"/>
      <c r="BX19" s="111">
        <f t="shared" si="41"/>
        <v>0</v>
      </c>
      <c r="BY19" s="112">
        <f t="shared" si="42"/>
        <v>0</v>
      </c>
      <c r="BZ19" s="104"/>
      <c r="CA19" s="113">
        <f t="shared" si="43"/>
        <v>0</v>
      </c>
      <c r="CB19" s="108">
        <f t="shared" si="44"/>
        <v>0</v>
      </c>
      <c r="CC19" s="111"/>
      <c r="CD19" s="111">
        <f t="shared" si="45"/>
        <v>0</v>
      </c>
      <c r="CE19" s="114">
        <f t="shared" si="46"/>
        <v>0</v>
      </c>
      <c r="CF19" s="115"/>
      <c r="CG19" s="111">
        <f t="shared" si="47"/>
        <v>0</v>
      </c>
      <c r="CH19" s="116">
        <f t="shared" si="48"/>
        <v>0</v>
      </c>
    </row>
    <row r="20" spans="2:86" ht="12" x14ac:dyDescent="0.25">
      <c r="B20" s="107"/>
      <c r="C20" s="108">
        <f t="shared" si="0"/>
        <v>0</v>
      </c>
      <c r="D20" s="109"/>
      <c r="E20" s="110">
        <f t="shared" si="49"/>
        <v>0</v>
      </c>
      <c r="F20" s="109">
        <f t="shared" si="1"/>
        <v>0</v>
      </c>
      <c r="G20" s="109"/>
      <c r="H20" s="111">
        <f t="shared" si="50"/>
        <v>0</v>
      </c>
      <c r="I20" s="112">
        <f t="shared" si="2"/>
        <v>0</v>
      </c>
      <c r="J20" s="104"/>
      <c r="K20" s="117">
        <f t="shared" si="51"/>
        <v>0</v>
      </c>
      <c r="L20" s="108">
        <f t="shared" si="3"/>
        <v>0</v>
      </c>
      <c r="M20" s="111"/>
      <c r="N20" s="111">
        <f t="shared" si="52"/>
        <v>0</v>
      </c>
      <c r="O20" s="114">
        <f t="shared" si="4"/>
        <v>0</v>
      </c>
      <c r="P20" s="115"/>
      <c r="Q20" s="111">
        <f t="shared" si="54"/>
        <v>0</v>
      </c>
      <c r="R20" s="116">
        <f t="shared" si="5"/>
        <v>0</v>
      </c>
      <c r="S20" s="107"/>
      <c r="T20" s="108">
        <f t="shared" si="6"/>
        <v>0</v>
      </c>
      <c r="U20" s="109"/>
      <c r="V20" s="110">
        <f t="shared" si="7"/>
        <v>0</v>
      </c>
      <c r="W20" s="109">
        <f t="shared" si="8"/>
        <v>0</v>
      </c>
      <c r="X20" s="109"/>
      <c r="Y20" s="111">
        <f t="shared" si="9"/>
        <v>0</v>
      </c>
      <c r="Z20" s="112">
        <f t="shared" si="10"/>
        <v>0</v>
      </c>
      <c r="AA20" s="104"/>
      <c r="AB20" s="117">
        <f t="shared" si="53"/>
        <v>0</v>
      </c>
      <c r="AC20" s="108">
        <f t="shared" si="11"/>
        <v>0</v>
      </c>
      <c r="AD20" s="111"/>
      <c r="AE20" s="111">
        <f t="shared" si="12"/>
        <v>0</v>
      </c>
      <c r="AF20" s="114">
        <f t="shared" si="13"/>
        <v>0</v>
      </c>
      <c r="AG20" s="115"/>
      <c r="AH20" s="111">
        <f t="shared" si="14"/>
        <v>0</v>
      </c>
      <c r="AI20" s="116">
        <f t="shared" si="15"/>
        <v>0</v>
      </c>
      <c r="AJ20" s="107"/>
      <c r="AK20" s="108">
        <f t="shared" si="16"/>
        <v>0</v>
      </c>
      <c r="AL20" s="109"/>
      <c r="AM20" s="110">
        <f t="shared" si="17"/>
        <v>0</v>
      </c>
      <c r="AN20" s="109">
        <f t="shared" si="18"/>
        <v>0</v>
      </c>
      <c r="AO20" s="109"/>
      <c r="AP20" s="111">
        <f t="shared" si="19"/>
        <v>0</v>
      </c>
      <c r="AQ20" s="112">
        <f t="shared" si="20"/>
        <v>0</v>
      </c>
      <c r="AR20" s="104"/>
      <c r="AS20" s="117">
        <f t="shared" si="21"/>
        <v>0</v>
      </c>
      <c r="AT20" s="108">
        <f t="shared" si="22"/>
        <v>0</v>
      </c>
      <c r="AU20" s="111"/>
      <c r="AV20" s="111">
        <f t="shared" si="23"/>
        <v>0</v>
      </c>
      <c r="AW20" s="114">
        <f t="shared" si="24"/>
        <v>0</v>
      </c>
      <c r="AX20" s="115"/>
      <c r="AY20" s="111">
        <f t="shared" si="25"/>
        <v>0</v>
      </c>
      <c r="AZ20" s="116">
        <f t="shared" si="26"/>
        <v>0</v>
      </c>
      <c r="BA20" s="107"/>
      <c r="BB20" s="108">
        <f t="shared" si="27"/>
        <v>0</v>
      </c>
      <c r="BC20" s="109"/>
      <c r="BD20" s="110">
        <f t="shared" si="28"/>
        <v>0</v>
      </c>
      <c r="BE20" s="109">
        <f t="shared" si="29"/>
        <v>0</v>
      </c>
      <c r="BF20" s="109"/>
      <c r="BG20" s="111">
        <f t="shared" si="30"/>
        <v>0</v>
      </c>
      <c r="BH20" s="112">
        <f t="shared" si="31"/>
        <v>0</v>
      </c>
      <c r="BI20" s="104"/>
      <c r="BJ20" s="117">
        <f t="shared" si="32"/>
        <v>0</v>
      </c>
      <c r="BK20" s="108">
        <f t="shared" si="33"/>
        <v>0</v>
      </c>
      <c r="BL20" s="111"/>
      <c r="BM20" s="111">
        <f t="shared" si="34"/>
        <v>0</v>
      </c>
      <c r="BN20" s="114">
        <f t="shared" si="35"/>
        <v>0</v>
      </c>
      <c r="BO20" s="115"/>
      <c r="BP20" s="111">
        <f t="shared" si="36"/>
        <v>0</v>
      </c>
      <c r="BQ20" s="116">
        <f t="shared" si="37"/>
        <v>0</v>
      </c>
      <c r="BR20" s="107"/>
      <c r="BS20" s="108">
        <f t="shared" si="38"/>
        <v>0</v>
      </c>
      <c r="BT20" s="109"/>
      <c r="BU20" s="110">
        <f t="shared" si="39"/>
        <v>0</v>
      </c>
      <c r="BV20" s="109">
        <f t="shared" si="40"/>
        <v>0</v>
      </c>
      <c r="BW20" s="109"/>
      <c r="BX20" s="111">
        <f t="shared" si="41"/>
        <v>0</v>
      </c>
      <c r="BY20" s="112">
        <f t="shared" si="42"/>
        <v>0</v>
      </c>
      <c r="BZ20" s="104"/>
      <c r="CA20" s="117">
        <f t="shared" si="43"/>
        <v>0</v>
      </c>
      <c r="CB20" s="108">
        <f t="shared" si="44"/>
        <v>0</v>
      </c>
      <c r="CC20" s="111"/>
      <c r="CD20" s="111">
        <f t="shared" si="45"/>
        <v>0</v>
      </c>
      <c r="CE20" s="114">
        <f t="shared" si="46"/>
        <v>0</v>
      </c>
      <c r="CF20" s="115"/>
      <c r="CG20" s="111">
        <f t="shared" si="47"/>
        <v>0</v>
      </c>
      <c r="CH20" s="116">
        <f t="shared" si="48"/>
        <v>0</v>
      </c>
    </row>
    <row r="21" spans="2:86" ht="12.6" thickBot="1" x14ac:dyDescent="0.3">
      <c r="B21" s="118"/>
      <c r="C21" s="108">
        <f t="shared" si="0"/>
        <v>0</v>
      </c>
      <c r="D21" s="119"/>
      <c r="E21" s="120">
        <f t="shared" si="49"/>
        <v>0</v>
      </c>
      <c r="F21" s="109">
        <f t="shared" si="1"/>
        <v>0</v>
      </c>
      <c r="G21" s="119"/>
      <c r="H21" s="121">
        <f t="shared" si="50"/>
        <v>0</v>
      </c>
      <c r="I21" s="112">
        <f t="shared" si="2"/>
        <v>0</v>
      </c>
      <c r="J21" s="122"/>
      <c r="K21" s="123">
        <f t="shared" si="51"/>
        <v>0</v>
      </c>
      <c r="L21" s="108">
        <f t="shared" si="3"/>
        <v>0</v>
      </c>
      <c r="M21" s="121"/>
      <c r="N21" s="121">
        <f t="shared" si="52"/>
        <v>0</v>
      </c>
      <c r="O21" s="114">
        <f t="shared" si="4"/>
        <v>0</v>
      </c>
      <c r="P21" s="124"/>
      <c r="Q21" s="121">
        <f t="shared" si="54"/>
        <v>0</v>
      </c>
      <c r="R21" s="116">
        <f t="shared" si="5"/>
        <v>0</v>
      </c>
      <c r="S21" s="118"/>
      <c r="T21" s="108">
        <f t="shared" si="6"/>
        <v>0</v>
      </c>
      <c r="U21" s="119"/>
      <c r="V21" s="120">
        <f t="shared" si="7"/>
        <v>0</v>
      </c>
      <c r="W21" s="109">
        <f t="shared" si="8"/>
        <v>0</v>
      </c>
      <c r="X21" s="119"/>
      <c r="Y21" s="121">
        <f t="shared" si="9"/>
        <v>0</v>
      </c>
      <c r="Z21" s="112">
        <f t="shared" si="10"/>
        <v>0</v>
      </c>
      <c r="AA21" s="122"/>
      <c r="AB21" s="123">
        <f t="shared" si="53"/>
        <v>0</v>
      </c>
      <c r="AC21" s="108">
        <f t="shared" si="11"/>
        <v>0</v>
      </c>
      <c r="AD21" s="121"/>
      <c r="AE21" s="121">
        <f t="shared" si="12"/>
        <v>0</v>
      </c>
      <c r="AF21" s="114">
        <f t="shared" si="13"/>
        <v>0</v>
      </c>
      <c r="AG21" s="124"/>
      <c r="AH21" s="121">
        <f t="shared" si="14"/>
        <v>0</v>
      </c>
      <c r="AI21" s="116">
        <f t="shared" si="15"/>
        <v>0</v>
      </c>
      <c r="AJ21" s="118"/>
      <c r="AK21" s="108">
        <f t="shared" si="16"/>
        <v>0</v>
      </c>
      <c r="AL21" s="119"/>
      <c r="AM21" s="120">
        <f t="shared" si="17"/>
        <v>0</v>
      </c>
      <c r="AN21" s="109">
        <f t="shared" si="18"/>
        <v>0</v>
      </c>
      <c r="AO21" s="119"/>
      <c r="AP21" s="121">
        <f t="shared" si="19"/>
        <v>0</v>
      </c>
      <c r="AQ21" s="112">
        <f t="shared" si="20"/>
        <v>0</v>
      </c>
      <c r="AR21" s="122"/>
      <c r="AS21" s="123">
        <f t="shared" si="21"/>
        <v>0</v>
      </c>
      <c r="AT21" s="108">
        <f t="shared" si="22"/>
        <v>0</v>
      </c>
      <c r="AU21" s="121"/>
      <c r="AV21" s="121">
        <f t="shared" si="23"/>
        <v>0</v>
      </c>
      <c r="AW21" s="114">
        <f t="shared" si="24"/>
        <v>0</v>
      </c>
      <c r="AX21" s="124"/>
      <c r="AY21" s="121">
        <f t="shared" si="25"/>
        <v>0</v>
      </c>
      <c r="AZ21" s="116">
        <f t="shared" si="26"/>
        <v>0</v>
      </c>
      <c r="BA21" s="118"/>
      <c r="BB21" s="108">
        <f t="shared" si="27"/>
        <v>0</v>
      </c>
      <c r="BC21" s="119"/>
      <c r="BD21" s="120">
        <f t="shared" si="28"/>
        <v>0</v>
      </c>
      <c r="BE21" s="109">
        <f t="shared" si="29"/>
        <v>0</v>
      </c>
      <c r="BF21" s="119"/>
      <c r="BG21" s="121">
        <f t="shared" si="30"/>
        <v>0</v>
      </c>
      <c r="BH21" s="112">
        <f t="shared" si="31"/>
        <v>0</v>
      </c>
      <c r="BI21" s="122"/>
      <c r="BJ21" s="123">
        <f t="shared" si="32"/>
        <v>0</v>
      </c>
      <c r="BK21" s="108">
        <f t="shared" si="33"/>
        <v>0</v>
      </c>
      <c r="BL21" s="121"/>
      <c r="BM21" s="121">
        <f t="shared" si="34"/>
        <v>0</v>
      </c>
      <c r="BN21" s="114">
        <f t="shared" si="35"/>
        <v>0</v>
      </c>
      <c r="BO21" s="124"/>
      <c r="BP21" s="121">
        <f t="shared" si="36"/>
        <v>0</v>
      </c>
      <c r="BQ21" s="116">
        <f t="shared" si="37"/>
        <v>0</v>
      </c>
      <c r="BR21" s="118"/>
      <c r="BS21" s="108">
        <f t="shared" si="38"/>
        <v>0</v>
      </c>
      <c r="BT21" s="119"/>
      <c r="BU21" s="120">
        <f t="shared" si="39"/>
        <v>0</v>
      </c>
      <c r="BV21" s="109">
        <f t="shared" si="40"/>
        <v>0</v>
      </c>
      <c r="BW21" s="119"/>
      <c r="BX21" s="121">
        <f t="shared" si="41"/>
        <v>0</v>
      </c>
      <c r="BY21" s="112">
        <f t="shared" si="42"/>
        <v>0</v>
      </c>
      <c r="BZ21" s="122"/>
      <c r="CA21" s="123">
        <f t="shared" si="43"/>
        <v>0</v>
      </c>
      <c r="CB21" s="108">
        <f t="shared" si="44"/>
        <v>0</v>
      </c>
      <c r="CC21" s="121"/>
      <c r="CD21" s="121">
        <f t="shared" si="45"/>
        <v>0</v>
      </c>
      <c r="CE21" s="114">
        <f t="shared" si="46"/>
        <v>0</v>
      </c>
      <c r="CF21" s="124"/>
      <c r="CG21" s="121">
        <f t="shared" si="47"/>
        <v>0</v>
      </c>
      <c r="CH21" s="116">
        <f t="shared" si="48"/>
        <v>0</v>
      </c>
    </row>
    <row r="22" spans="2:86" ht="12" x14ac:dyDescent="0.25">
      <c r="B22" s="109"/>
      <c r="C22" s="109"/>
      <c r="D22" s="110"/>
      <c r="E22" s="109"/>
      <c r="F22" s="109"/>
      <c r="G22" s="125"/>
      <c r="H22" s="112"/>
      <c r="I22" s="104"/>
      <c r="J22" s="126"/>
      <c r="K22" s="109"/>
      <c r="L22" s="125"/>
      <c r="M22" s="125"/>
      <c r="N22" s="127"/>
      <c r="O22" s="128"/>
      <c r="P22" s="125"/>
      <c r="Q22" s="109"/>
    </row>
    <row r="23" spans="2:86" x14ac:dyDescent="0.2">
      <c r="K23" s="129"/>
      <c r="Q23" s="129"/>
      <c r="U23" s="129"/>
    </row>
    <row r="24" spans="2:86" ht="12" x14ac:dyDescent="0.25">
      <c r="B24" s="130" t="s">
        <v>153</v>
      </c>
      <c r="L24" s="129"/>
      <c r="R24" s="129"/>
      <c r="V24" s="129"/>
    </row>
    <row r="25" spans="2:86" x14ac:dyDescent="0.2">
      <c r="B25" s="89" t="s">
        <v>154</v>
      </c>
      <c r="L25" s="129"/>
      <c r="R25" s="129"/>
      <c r="V25" s="129"/>
    </row>
    <row r="26" spans="2:86" x14ac:dyDescent="0.2">
      <c r="B26" s="89" t="s">
        <v>155</v>
      </c>
      <c r="L26" s="129"/>
      <c r="R26" s="129"/>
      <c r="V26" s="129"/>
    </row>
    <row r="27" spans="2:86" x14ac:dyDescent="0.2">
      <c r="B27" s="89" t="s">
        <v>156</v>
      </c>
      <c r="L27" s="129"/>
      <c r="R27" s="129"/>
      <c r="V27" s="129"/>
    </row>
    <row r="28" spans="2:86" x14ac:dyDescent="0.2">
      <c r="L28" s="129"/>
      <c r="R28" s="129"/>
      <c r="V28" s="129"/>
    </row>
    <row r="29" spans="2:86" x14ac:dyDescent="0.2">
      <c r="L29" s="129"/>
      <c r="R29" s="129"/>
      <c r="V29" s="129"/>
    </row>
    <row r="30" spans="2:86" x14ac:dyDescent="0.2">
      <c r="L30" s="129"/>
      <c r="R30" s="129"/>
      <c r="V30" s="129"/>
    </row>
    <row r="31" spans="2:86" x14ac:dyDescent="0.2">
      <c r="L31" s="129"/>
      <c r="R31" s="129"/>
      <c r="V31" s="129"/>
    </row>
    <row r="32" spans="2:86" x14ac:dyDescent="0.2">
      <c r="L32" s="129"/>
      <c r="R32" s="129"/>
      <c r="V32" s="129"/>
    </row>
    <row r="33" spans="2:20" ht="12" x14ac:dyDescent="0.25">
      <c r="B33" s="131" t="s">
        <v>157</v>
      </c>
      <c r="C33" s="132"/>
      <c r="D33" s="132"/>
      <c r="E33" s="132"/>
      <c r="F33" s="132"/>
      <c r="G33" s="132"/>
      <c r="H33" s="132"/>
      <c r="I33" s="132"/>
      <c r="J33" s="132"/>
      <c r="K33" s="131"/>
      <c r="L33" s="131"/>
      <c r="M33" s="131"/>
      <c r="N33" s="131"/>
      <c r="O33" s="132"/>
      <c r="P33" s="132"/>
      <c r="Q33" s="131"/>
      <c r="R33" s="131"/>
      <c r="S33" s="132"/>
      <c r="T33" s="131"/>
    </row>
    <row r="34" spans="2:20" ht="12" x14ac:dyDescent="0.25">
      <c r="B34" s="131"/>
      <c r="C34" s="132"/>
      <c r="D34" s="132"/>
      <c r="E34" s="132"/>
      <c r="F34" s="132"/>
      <c r="G34" s="132"/>
      <c r="H34" s="132"/>
      <c r="I34" s="132"/>
      <c r="J34" s="132"/>
      <c r="K34" s="131"/>
      <c r="L34" s="131"/>
      <c r="M34" s="131"/>
      <c r="N34" s="131"/>
      <c r="O34" s="132"/>
      <c r="P34" s="132"/>
      <c r="Q34" s="131"/>
      <c r="R34" s="131"/>
      <c r="S34" s="132"/>
      <c r="T34" s="131"/>
    </row>
    <row r="35" spans="2:20" ht="12" x14ac:dyDescent="0.25">
      <c r="B35" s="131" t="s">
        <v>158</v>
      </c>
      <c r="C35" s="132"/>
      <c r="D35" s="132"/>
      <c r="E35" s="132"/>
      <c r="F35" s="132"/>
      <c r="G35" s="132"/>
      <c r="H35" s="132"/>
      <c r="I35" s="132"/>
      <c r="J35" s="132"/>
      <c r="K35" s="131"/>
      <c r="L35" s="131"/>
      <c r="M35" s="131"/>
      <c r="N35" s="131"/>
      <c r="O35" s="132"/>
      <c r="P35" s="132"/>
      <c r="Q35" s="131"/>
      <c r="R35" s="131"/>
      <c r="S35" s="132"/>
      <c r="T35" s="131"/>
    </row>
    <row r="36" spans="2:20" ht="12" x14ac:dyDescent="0.25">
      <c r="B36" s="131" t="s">
        <v>159</v>
      </c>
      <c r="C36" s="132"/>
      <c r="D36" s="132"/>
      <c r="E36" s="132"/>
      <c r="F36" s="132"/>
      <c r="G36" s="132"/>
      <c r="H36" s="132"/>
      <c r="I36" s="132"/>
      <c r="J36" s="132"/>
      <c r="K36" s="131"/>
      <c r="L36" s="131"/>
      <c r="M36" s="131"/>
      <c r="N36" s="131"/>
      <c r="O36" s="132"/>
      <c r="P36" s="132"/>
      <c r="Q36" s="131"/>
      <c r="R36" s="131"/>
      <c r="S36" s="132"/>
      <c r="T36" s="131"/>
    </row>
    <row r="37" spans="2:20" x14ac:dyDescent="0.2">
      <c r="C37" s="129"/>
      <c r="D37" s="129"/>
      <c r="E37" s="129"/>
      <c r="F37" s="129"/>
      <c r="G37" s="129"/>
      <c r="H37" s="129"/>
      <c r="I37" s="129"/>
      <c r="J37" s="129"/>
      <c r="O37" s="129"/>
      <c r="P37" s="129"/>
      <c r="S37" s="129"/>
    </row>
    <row r="38" spans="2:20" x14ac:dyDescent="0.2">
      <c r="C38" s="129"/>
      <c r="D38" s="129"/>
      <c r="E38" s="129"/>
      <c r="F38" s="129"/>
      <c r="G38" s="129"/>
      <c r="H38" s="129"/>
      <c r="I38" s="129"/>
      <c r="J38" s="129"/>
      <c r="O38" s="129"/>
      <c r="P38" s="129"/>
      <c r="S38" s="129"/>
    </row>
    <row r="39" spans="2:20" ht="12" x14ac:dyDescent="0.25">
      <c r="B39" s="133" t="s">
        <v>160</v>
      </c>
      <c r="O39" s="129"/>
      <c r="P39" s="129"/>
      <c r="S39" s="129"/>
    </row>
    <row r="40" spans="2:20" ht="12" x14ac:dyDescent="0.25">
      <c r="B40" s="133" t="s">
        <v>161</v>
      </c>
      <c r="O40" s="129"/>
      <c r="P40" s="129"/>
      <c r="S40" s="129"/>
    </row>
    <row r="41" spans="2:20" ht="12" x14ac:dyDescent="0.25">
      <c r="B41" s="133"/>
      <c r="O41" s="129"/>
      <c r="P41" s="129"/>
      <c r="S41" s="129"/>
    </row>
    <row r="42" spans="2:20" ht="12" x14ac:dyDescent="0.25">
      <c r="B42" s="133" t="s">
        <v>162</v>
      </c>
      <c r="D42" s="134" t="s">
        <v>163</v>
      </c>
      <c r="F42" s="133" t="s">
        <v>164</v>
      </c>
      <c r="H42" s="133" t="s">
        <v>165</v>
      </c>
      <c r="I42" s="134"/>
      <c r="O42" s="129"/>
    </row>
    <row r="43" spans="2:20" ht="12" x14ac:dyDescent="0.25">
      <c r="B43" s="133" t="s">
        <v>166</v>
      </c>
      <c r="D43" s="134" t="s">
        <v>167</v>
      </c>
      <c r="F43" s="133" t="s">
        <v>168</v>
      </c>
      <c r="H43" s="133" t="s">
        <v>169</v>
      </c>
      <c r="I43" s="134"/>
      <c r="O43" s="129"/>
    </row>
    <row r="44" spans="2:20" ht="12" x14ac:dyDescent="0.25">
      <c r="B44" s="133" t="s">
        <v>170</v>
      </c>
      <c r="D44" s="134" t="s">
        <v>171</v>
      </c>
      <c r="F44" s="133" t="s">
        <v>172</v>
      </c>
      <c r="H44" s="133" t="s">
        <v>173</v>
      </c>
      <c r="I44" s="134"/>
      <c r="O44" s="129"/>
    </row>
    <row r="45" spans="2:20" ht="12" x14ac:dyDescent="0.25">
      <c r="B45" s="133" t="s">
        <v>174</v>
      </c>
      <c r="O45" s="129"/>
      <c r="P45" s="129"/>
      <c r="S45" s="129"/>
    </row>
    <row r="46" spans="2:20" ht="12" x14ac:dyDescent="0.25">
      <c r="B46" s="133" t="s">
        <v>175</v>
      </c>
      <c r="O46" s="129"/>
      <c r="P46" s="129"/>
      <c r="S46" s="129"/>
    </row>
    <row r="47" spans="2:20" ht="12" x14ac:dyDescent="0.25">
      <c r="B47" s="133" t="s">
        <v>176</v>
      </c>
      <c r="O47" s="129"/>
      <c r="P47" s="129"/>
      <c r="S47" s="129"/>
    </row>
    <row r="48" spans="2:20" ht="12" x14ac:dyDescent="0.25">
      <c r="B48" s="135"/>
      <c r="O48" s="129"/>
      <c r="P48" s="129"/>
      <c r="S48" s="129"/>
    </row>
    <row r="49" spans="2:19" ht="12" x14ac:dyDescent="0.25">
      <c r="C49" s="135"/>
      <c r="D49" s="135"/>
      <c r="E49" s="135"/>
      <c r="F49" s="135"/>
      <c r="G49" s="135"/>
      <c r="H49" s="135"/>
      <c r="I49" s="135"/>
      <c r="J49" s="135"/>
      <c r="O49" s="129"/>
      <c r="P49" s="129"/>
      <c r="S49" s="129"/>
    </row>
    <row r="50" spans="2:19" ht="13.2" x14ac:dyDescent="0.25">
      <c r="B50" s="135"/>
      <c r="E50" s="136" t="s">
        <v>177</v>
      </c>
      <c r="G50" t="s">
        <v>178</v>
      </c>
      <c r="H50"/>
      <c r="I50"/>
      <c r="J50" s="137"/>
      <c r="K50"/>
      <c r="L50"/>
      <c r="M50"/>
      <c r="N50"/>
      <c r="O50"/>
      <c r="P50" s="129"/>
    </row>
    <row r="51" spans="2:19" ht="13.2" x14ac:dyDescent="0.25">
      <c r="B51" s="135"/>
      <c r="G51" t="s">
        <v>179</v>
      </c>
      <c r="H51"/>
      <c r="I51"/>
      <c r="J51"/>
      <c r="K51"/>
      <c r="L51"/>
      <c r="M51"/>
      <c r="N51"/>
      <c r="O51"/>
    </row>
    <row r="52" spans="2:19" ht="13.2" x14ac:dyDescent="0.25">
      <c r="G52" t="s">
        <v>180</v>
      </c>
      <c r="H52"/>
      <c r="I52"/>
      <c r="J52"/>
      <c r="K52"/>
      <c r="L52"/>
      <c r="M52"/>
      <c r="N52"/>
      <c r="O52"/>
    </row>
    <row r="55" spans="2:19" ht="13.2" x14ac:dyDescent="0.25">
      <c r="E55" s="89" t="s">
        <v>181</v>
      </c>
      <c r="G55" t="s">
        <v>182</v>
      </c>
      <c r="H55"/>
      <c r="I55"/>
      <c r="J55"/>
      <c r="K55"/>
      <c r="L55"/>
      <c r="M55"/>
      <c r="N55"/>
      <c r="O55"/>
    </row>
    <row r="56" spans="2:19" ht="13.2" x14ac:dyDescent="0.25">
      <c r="G56" t="s">
        <v>183</v>
      </c>
      <c r="H56"/>
      <c r="I56"/>
      <c r="J56"/>
      <c r="K56"/>
      <c r="L56"/>
      <c r="M56"/>
      <c r="N56"/>
      <c r="O56"/>
    </row>
    <row r="57" spans="2:19" ht="13.2" x14ac:dyDescent="0.25">
      <c r="G57" t="s">
        <v>184</v>
      </c>
      <c r="H57"/>
      <c r="I57"/>
      <c r="J57"/>
      <c r="K57"/>
      <c r="L57"/>
      <c r="M57"/>
      <c r="N57"/>
      <c r="O57"/>
    </row>
  </sheetData>
  <mergeCells count="65">
    <mergeCell ref="CD7:CE7"/>
    <mergeCell ref="CG7:CH7"/>
    <mergeCell ref="BR5:CH5"/>
    <mergeCell ref="B5:R5"/>
    <mergeCell ref="S5:AI5"/>
    <mergeCell ref="AJ5:AZ5"/>
    <mergeCell ref="BA5:BQ5"/>
    <mergeCell ref="CD6:CE6"/>
    <mergeCell ref="CG6:CH6"/>
    <mergeCell ref="BR6:BS6"/>
    <mergeCell ref="BA7:BB7"/>
    <mergeCell ref="BR7:BS7"/>
    <mergeCell ref="BU7:BV7"/>
    <mergeCell ref="BX7:BY7"/>
    <mergeCell ref="BD7:BE7"/>
    <mergeCell ref="BG7:BH7"/>
    <mergeCell ref="BJ6:BK6"/>
    <mergeCell ref="BJ7:BK7"/>
    <mergeCell ref="CA6:CB6"/>
    <mergeCell ref="BM6:BN6"/>
    <mergeCell ref="BP6:BQ6"/>
    <mergeCell ref="BM7:BN7"/>
    <mergeCell ref="BP7:BQ7"/>
    <mergeCell ref="CA7:CB7"/>
    <mergeCell ref="BU6:BV6"/>
    <mergeCell ref="BX6:BY6"/>
    <mergeCell ref="BA6:BB6"/>
    <mergeCell ref="AV7:AW7"/>
    <mergeCell ref="AS7:AT7"/>
    <mergeCell ref="BD6:BE6"/>
    <mergeCell ref="BG6:BH6"/>
    <mergeCell ref="AY7:AZ7"/>
    <mergeCell ref="AV6:AW6"/>
    <mergeCell ref="AY6:AZ6"/>
    <mergeCell ref="AJ6:AK6"/>
    <mergeCell ref="AM6:AN6"/>
    <mergeCell ref="AP6:AQ6"/>
    <mergeCell ref="AS6:AT6"/>
    <mergeCell ref="AJ7:AK7"/>
    <mergeCell ref="AM7:AN7"/>
    <mergeCell ref="AP7:AQ7"/>
    <mergeCell ref="AE7:AF7"/>
    <mergeCell ref="AH7:AI7"/>
    <mergeCell ref="S6:T6"/>
    <mergeCell ref="V6:W6"/>
    <mergeCell ref="Y6:Z6"/>
    <mergeCell ref="AB6:AC6"/>
    <mergeCell ref="S7:T7"/>
    <mergeCell ref="V7:W7"/>
    <mergeCell ref="Y7:Z7"/>
    <mergeCell ref="AB7:AC7"/>
    <mergeCell ref="AE6:AF6"/>
    <mergeCell ref="AH6:AI6"/>
    <mergeCell ref="E6:F6"/>
    <mergeCell ref="E7:F7"/>
    <mergeCell ref="B6:C6"/>
    <mergeCell ref="B7:C7"/>
    <mergeCell ref="Q6:R6"/>
    <mergeCell ref="Q7:R7"/>
    <mergeCell ref="H6:I6"/>
    <mergeCell ref="H7:I7"/>
    <mergeCell ref="K6:L6"/>
    <mergeCell ref="K7:L7"/>
    <mergeCell ref="N6:O6"/>
    <mergeCell ref="N7:O7"/>
  </mergeCells>
  <phoneticPr fontId="6" type="noConversion"/>
  <pageMargins left="0.5" right="0.3" top="1" bottom="1" header="0.5" footer="0.5"/>
  <pageSetup scale="66" orientation="portrait" r:id="rId1"/>
  <headerFooter alignWithMargins="0">
    <oddFooter>&amp;C&amp;Z&amp;F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0" workbookViewId="0">
      <selection activeCell="N19" sqref="N19"/>
    </sheetView>
  </sheetViews>
  <sheetFormatPr defaultRowHeight="13.2" x14ac:dyDescent="0.25"/>
  <cols>
    <col min="1" max="1" width="5.109375" style="1" customWidth="1"/>
    <col min="2" max="2" width="43" customWidth="1"/>
    <col min="3" max="4" width="13.6640625" customWidth="1"/>
    <col min="5" max="7" width="13.109375" customWidth="1"/>
    <col min="8" max="8" width="15.88671875" style="1" customWidth="1"/>
  </cols>
  <sheetData>
    <row r="1" spans="1:15" ht="13.8" x14ac:dyDescent="0.25">
      <c r="A1" s="185" t="s">
        <v>243</v>
      </c>
      <c r="B1" s="185"/>
      <c r="C1" s="185"/>
      <c r="D1" s="185"/>
      <c r="E1" s="185"/>
      <c r="F1" s="185"/>
      <c r="G1" s="185"/>
      <c r="H1" s="185"/>
      <c r="I1" s="147"/>
      <c r="J1" s="147"/>
      <c r="K1" s="147"/>
      <c r="L1" s="147"/>
      <c r="M1" s="147"/>
      <c r="N1" s="147"/>
      <c r="O1" s="147"/>
    </row>
    <row r="2" spans="1:15" x14ac:dyDescent="0.25">
      <c r="A2" s="186"/>
      <c r="B2" s="186"/>
      <c r="C2" s="186"/>
      <c r="D2" s="186"/>
      <c r="E2" s="186"/>
      <c r="F2" s="186"/>
      <c r="G2" s="186"/>
      <c r="H2" s="186"/>
    </row>
    <row r="3" spans="1:15" ht="6.75" customHeight="1" x14ac:dyDescent="0.25"/>
    <row r="4" spans="1:15" x14ac:dyDescent="0.25">
      <c r="C4" s="63" t="s">
        <v>82</v>
      </c>
      <c r="D4" s="63" t="s">
        <v>83</v>
      </c>
      <c r="E4" s="63" t="s">
        <v>84</v>
      </c>
      <c r="F4" s="63" t="s">
        <v>134</v>
      </c>
      <c r="G4" s="63" t="s">
        <v>135</v>
      </c>
      <c r="H4" s="68" t="s">
        <v>113</v>
      </c>
      <c r="I4" s="187" t="s">
        <v>212</v>
      </c>
      <c r="J4" s="187" t="s">
        <v>217</v>
      </c>
    </row>
    <row r="5" spans="1:15" s="1" customFormat="1" ht="19.5" customHeight="1" x14ac:dyDescent="0.25">
      <c r="A5" s="1" t="s">
        <v>88</v>
      </c>
      <c r="C5" s="65">
        <f>'Year 1'!O17</f>
        <v>0</v>
      </c>
      <c r="D5" s="65">
        <f>'Year 2'!O17</f>
        <v>0</v>
      </c>
      <c r="E5" s="65">
        <f>'Year 3'!O17</f>
        <v>0</v>
      </c>
      <c r="F5" s="65">
        <f>'Year 4'!O17</f>
        <v>0</v>
      </c>
      <c r="G5" s="65">
        <f>'Year 5'!O17</f>
        <v>0</v>
      </c>
      <c r="H5" s="69">
        <f>SUM(C5:G5)</f>
        <v>0</v>
      </c>
      <c r="I5" s="187"/>
      <c r="J5" s="187"/>
      <c r="K5" s="154"/>
      <c r="L5" s="155"/>
      <c r="M5" s="151"/>
      <c r="N5" s="151"/>
    </row>
    <row r="6" spans="1:15" x14ac:dyDescent="0.25">
      <c r="H6" s="69"/>
      <c r="I6" s="187"/>
      <c r="J6" s="187"/>
      <c r="K6" s="155"/>
      <c r="L6" s="155"/>
      <c r="M6" s="152"/>
      <c r="N6" s="152"/>
    </row>
    <row r="7" spans="1:15" s="1" customFormat="1" ht="19.5" customHeight="1" x14ac:dyDescent="0.25">
      <c r="A7" s="1" t="s">
        <v>89</v>
      </c>
      <c r="C7" s="65">
        <f>'Year 1'!O30</f>
        <v>0</v>
      </c>
      <c r="D7" s="65">
        <f>'Year 2'!O30</f>
        <v>0</v>
      </c>
      <c r="E7" s="65">
        <f>'Year 3'!O30</f>
        <v>0</v>
      </c>
      <c r="F7" s="65">
        <f>'Year 4'!O30</f>
        <v>0</v>
      </c>
      <c r="G7" s="65">
        <f>'Year 5'!O30</f>
        <v>0</v>
      </c>
      <c r="H7" s="69">
        <f>SUM(C7:G7)</f>
        <v>0</v>
      </c>
      <c r="I7" s="187"/>
      <c r="J7" s="187"/>
      <c r="K7" s="155"/>
      <c r="L7" s="155"/>
      <c r="M7" s="151"/>
      <c r="N7" s="151"/>
    </row>
    <row r="8" spans="1:15" x14ac:dyDescent="0.25">
      <c r="B8" t="s">
        <v>85</v>
      </c>
      <c r="C8">
        <f>SUM('Year 1'!B21:B29)</f>
        <v>0</v>
      </c>
      <c r="D8">
        <f>SUM('Year 2'!B21:B29)</f>
        <v>0</v>
      </c>
      <c r="E8">
        <f>SUM('Year 3'!B21:B29)</f>
        <v>0</v>
      </c>
      <c r="F8">
        <f>SUM('Year 4'!B21:B29)</f>
        <v>0</v>
      </c>
      <c r="G8">
        <f>SUM('Year 5'!B21:B29)</f>
        <v>0</v>
      </c>
      <c r="H8" s="70">
        <f>SUM(C8:G8)</f>
        <v>0</v>
      </c>
      <c r="I8" s="187"/>
      <c r="J8" s="187"/>
      <c r="K8" s="155"/>
      <c r="L8" s="155"/>
      <c r="M8" s="152"/>
      <c r="N8" s="152"/>
    </row>
    <row r="9" spans="1:15" x14ac:dyDescent="0.25">
      <c r="H9" s="69"/>
      <c r="I9" s="187"/>
      <c r="J9" s="187"/>
      <c r="K9" s="155"/>
      <c r="L9" s="155"/>
      <c r="M9" s="152"/>
      <c r="N9" s="152"/>
    </row>
    <row r="10" spans="1:15" s="1" customFormat="1" ht="19.5" customHeight="1" x14ac:dyDescent="0.25">
      <c r="A10" s="1" t="s">
        <v>86</v>
      </c>
      <c r="C10" s="65">
        <f>C5+C7</f>
        <v>0</v>
      </c>
      <c r="D10" s="65">
        <f>D5+D7</f>
        <v>0</v>
      </c>
      <c r="E10" s="65">
        <f>E5+E7</f>
        <v>0</v>
      </c>
      <c r="F10" s="65">
        <f>F5+F7</f>
        <v>0</v>
      </c>
      <c r="G10" s="65">
        <f>'Year 5'!O32</f>
        <v>0</v>
      </c>
      <c r="H10" s="69">
        <f>SUM(C10:G10)</f>
        <v>0</v>
      </c>
      <c r="I10" s="187"/>
      <c r="J10" s="187"/>
      <c r="K10" s="155"/>
      <c r="L10" s="155"/>
      <c r="M10" s="151"/>
      <c r="N10" s="151"/>
    </row>
    <row r="11" spans="1:15" x14ac:dyDescent="0.25">
      <c r="H11" s="69"/>
      <c r="I11" s="187"/>
      <c r="J11" s="187"/>
      <c r="K11" s="155"/>
      <c r="L11" s="155"/>
      <c r="M11" s="152"/>
      <c r="N11" s="152"/>
    </row>
    <row r="12" spans="1:15" s="1" customFormat="1" ht="19.5" customHeight="1" x14ac:dyDescent="0.25">
      <c r="A12" s="1" t="s">
        <v>87</v>
      </c>
      <c r="C12" s="65">
        <f>'Year 1'!O42</f>
        <v>0</v>
      </c>
      <c r="D12" s="65">
        <f>'Year 2'!O42</f>
        <v>0</v>
      </c>
      <c r="E12" s="65">
        <f>'Year 3'!O42</f>
        <v>0</v>
      </c>
      <c r="F12" s="65">
        <f>'Year 4'!P42</f>
        <v>0</v>
      </c>
      <c r="G12" s="65">
        <f>'Year 5'!O42</f>
        <v>0</v>
      </c>
      <c r="H12" s="69">
        <f>SUM(C12:G12)</f>
        <v>0</v>
      </c>
      <c r="I12" s="187"/>
      <c r="J12" s="187"/>
      <c r="K12" s="155"/>
      <c r="L12" s="155"/>
      <c r="M12" s="151"/>
      <c r="N12" s="151"/>
    </row>
    <row r="13" spans="1:15" x14ac:dyDescent="0.25">
      <c r="H13" s="69"/>
      <c r="I13" s="187"/>
      <c r="J13" s="187"/>
      <c r="K13" s="155"/>
      <c r="L13" s="155"/>
      <c r="M13" s="152"/>
      <c r="N13" s="152"/>
    </row>
    <row r="14" spans="1:15" s="1" customFormat="1" ht="19.5" customHeight="1" x14ac:dyDescent="0.25">
      <c r="A14" s="1" t="s">
        <v>90</v>
      </c>
      <c r="C14" s="65">
        <f>'Year 1'!O50</f>
        <v>0</v>
      </c>
      <c r="D14" s="65">
        <f>'Year 2'!O50</f>
        <v>0</v>
      </c>
      <c r="E14" s="65">
        <f>'Year 3'!O50</f>
        <v>0</v>
      </c>
      <c r="F14" s="65">
        <f>'Year 4'!O50</f>
        <v>0</v>
      </c>
      <c r="G14" s="65">
        <f>'Year 5'!O50</f>
        <v>0</v>
      </c>
      <c r="H14" s="69">
        <f>SUM(C14:G14)</f>
        <v>0</v>
      </c>
      <c r="I14" s="187"/>
      <c r="J14" s="187"/>
      <c r="K14" s="155"/>
      <c r="L14" s="155"/>
      <c r="M14" s="151"/>
      <c r="N14" s="151"/>
    </row>
    <row r="15" spans="1:15" x14ac:dyDescent="0.25">
      <c r="B15" t="s">
        <v>91</v>
      </c>
      <c r="C15" s="64">
        <f>'Year 1'!O45</f>
        <v>0</v>
      </c>
      <c r="D15" s="64">
        <f>'Year 2'!O45</f>
        <v>0</v>
      </c>
      <c r="E15" s="64">
        <f>'Year 3'!O45</f>
        <v>0</v>
      </c>
      <c r="F15" s="64">
        <f>'Year 4'!O46+'Year 4'!O47+'Year 4'!O48</f>
        <v>0</v>
      </c>
      <c r="G15" s="64">
        <f>'Year 5'!O46+'Year 5'!O47+'Year 5'!O48</f>
        <v>0</v>
      </c>
      <c r="H15" s="69">
        <f>SUM(C15:G15)</f>
        <v>0</v>
      </c>
      <c r="I15" s="187"/>
      <c r="J15" s="187"/>
      <c r="K15" s="155"/>
      <c r="L15" s="155"/>
      <c r="M15" s="152"/>
      <c r="N15" s="152"/>
    </row>
    <row r="16" spans="1:15" x14ac:dyDescent="0.25">
      <c r="B16" t="s">
        <v>92</v>
      </c>
      <c r="C16" s="64">
        <f>'Year 1'!O49</f>
        <v>0</v>
      </c>
      <c r="D16" s="64">
        <f>'Year 2'!O49</f>
        <v>0</v>
      </c>
      <c r="E16" s="64">
        <f>'Year 3'!O49</f>
        <v>0</v>
      </c>
      <c r="F16" s="64">
        <f>'Year 4'!O49</f>
        <v>0</v>
      </c>
      <c r="G16" s="64">
        <f>'Year 5'!O49</f>
        <v>0</v>
      </c>
      <c r="H16" s="69">
        <f>SUM(C16:G16)</f>
        <v>0</v>
      </c>
      <c r="I16" s="187"/>
      <c r="J16" s="187"/>
      <c r="K16" s="155"/>
      <c r="L16" s="155"/>
      <c r="M16" s="152"/>
      <c r="N16" s="152"/>
    </row>
    <row r="17" spans="1:14" x14ac:dyDescent="0.25">
      <c r="H17" s="69"/>
      <c r="I17" s="187"/>
      <c r="J17" s="187"/>
      <c r="K17" s="155"/>
      <c r="L17" s="155"/>
      <c r="M17" s="152"/>
      <c r="N17" s="152"/>
    </row>
    <row r="18" spans="1:14" s="1" customFormat="1" ht="19.5" customHeight="1" x14ac:dyDescent="0.25">
      <c r="A18" s="1" t="s">
        <v>93</v>
      </c>
      <c r="C18" s="65">
        <f>'Year 1'!O58</f>
        <v>0</v>
      </c>
      <c r="D18" s="65">
        <f>'Year 2'!O58</f>
        <v>0</v>
      </c>
      <c r="E18" s="65">
        <f>'Year 3'!O58</f>
        <v>0</v>
      </c>
      <c r="F18" s="65">
        <f>'Year 4'!O58</f>
        <v>0</v>
      </c>
      <c r="G18" s="65">
        <f>'Year 5'!O58</f>
        <v>0</v>
      </c>
      <c r="H18" s="69">
        <f t="shared" ref="H18:H24" si="0">SUM(C18:G18)</f>
        <v>0</v>
      </c>
      <c r="I18" s="187"/>
      <c r="J18" s="187"/>
      <c r="K18" s="155"/>
      <c r="L18" s="155"/>
      <c r="M18" s="151"/>
      <c r="N18" s="151"/>
    </row>
    <row r="19" spans="1:14" x14ac:dyDescent="0.25">
      <c r="B19" t="s">
        <v>94</v>
      </c>
      <c r="C19" s="64">
        <f>'Year 1'!O53</f>
        <v>0</v>
      </c>
      <c r="D19" s="64">
        <f>'Year 2'!O53</f>
        <v>0</v>
      </c>
      <c r="E19" s="64">
        <f>'Year 3'!O53</f>
        <v>0</v>
      </c>
      <c r="F19" s="64">
        <f>'Year 4'!O53</f>
        <v>0</v>
      </c>
      <c r="G19" s="64">
        <f>'Year 5'!O53</f>
        <v>0</v>
      </c>
      <c r="H19" s="69">
        <f t="shared" si="0"/>
        <v>0</v>
      </c>
      <c r="I19" s="187"/>
      <c r="J19" s="187"/>
      <c r="K19" s="155"/>
      <c r="L19" s="155"/>
      <c r="M19" s="152"/>
      <c r="N19" s="152"/>
    </row>
    <row r="20" spans="1:14" x14ac:dyDescent="0.25">
      <c r="B20" t="s">
        <v>95</v>
      </c>
      <c r="C20" s="64">
        <f>'Year 1'!O54</f>
        <v>0</v>
      </c>
      <c r="D20" s="64">
        <f>'Year 2'!O54</f>
        <v>0</v>
      </c>
      <c r="E20" s="64">
        <f>'Year 3'!O54</f>
        <v>0</v>
      </c>
      <c r="F20" s="64">
        <f>'Year 4'!O54</f>
        <v>0</v>
      </c>
      <c r="G20" s="64">
        <f>'Year 5'!O54</f>
        <v>0</v>
      </c>
      <c r="H20" s="69">
        <f t="shared" si="0"/>
        <v>0</v>
      </c>
      <c r="I20" s="187"/>
      <c r="J20" s="187"/>
      <c r="K20" s="155"/>
      <c r="L20" s="155"/>
      <c r="M20" s="152"/>
      <c r="N20" s="152"/>
    </row>
    <row r="21" spans="1:14" x14ac:dyDescent="0.25">
      <c r="B21" t="s">
        <v>96</v>
      </c>
      <c r="C21" s="64">
        <f>'Year 1'!O55</f>
        <v>0</v>
      </c>
      <c r="D21" s="64">
        <f>'Year 2'!O55</f>
        <v>0</v>
      </c>
      <c r="E21" s="64">
        <f>'Year 3'!O55</f>
        <v>0</v>
      </c>
      <c r="F21" s="64">
        <f>'Year 4'!O55</f>
        <v>0</v>
      </c>
      <c r="G21" s="64">
        <f>'Year 5'!O55</f>
        <v>0</v>
      </c>
      <c r="H21" s="69">
        <f t="shared" si="0"/>
        <v>0</v>
      </c>
      <c r="I21" s="187"/>
      <c r="J21" s="187"/>
      <c r="K21" s="155"/>
      <c r="L21" s="155"/>
      <c r="M21" s="152"/>
      <c r="N21" s="152"/>
    </row>
    <row r="22" spans="1:14" x14ac:dyDescent="0.25">
      <c r="B22" t="s">
        <v>97</v>
      </c>
      <c r="C22" s="64">
        <f>'Year 1'!O56</f>
        <v>0</v>
      </c>
      <c r="D22" s="64">
        <f>'Year 2'!O56</f>
        <v>0</v>
      </c>
      <c r="E22" s="64">
        <f>'Year 3'!O56</f>
        <v>0</v>
      </c>
      <c r="F22" s="64">
        <f>'Year 4'!O56</f>
        <v>0</v>
      </c>
      <c r="G22" s="64">
        <f>'Year 5'!O56</f>
        <v>0</v>
      </c>
      <c r="H22" s="69">
        <f t="shared" si="0"/>
        <v>0</v>
      </c>
      <c r="I22" s="187"/>
      <c r="J22" s="153"/>
      <c r="K22" s="155"/>
      <c r="L22" s="155"/>
      <c r="M22" s="152"/>
      <c r="N22" s="152"/>
    </row>
    <row r="23" spans="1:14" x14ac:dyDescent="0.25">
      <c r="B23" t="s">
        <v>98</v>
      </c>
      <c r="C23" s="64">
        <f>'Year 1'!O57</f>
        <v>0</v>
      </c>
      <c r="D23" s="64">
        <f>'Year 2'!O57</f>
        <v>0</v>
      </c>
      <c r="E23" s="64">
        <f>'Year 3'!O57</f>
        <v>0</v>
      </c>
      <c r="F23" s="64">
        <f>'Year 4'!O57</f>
        <v>0</v>
      </c>
      <c r="G23" s="64">
        <f>'Year 5'!O57</f>
        <v>0</v>
      </c>
      <c r="H23" s="69">
        <f t="shared" si="0"/>
        <v>0</v>
      </c>
      <c r="I23" s="187"/>
      <c r="J23" s="151"/>
      <c r="K23" s="155"/>
      <c r="L23" s="155"/>
      <c r="M23" s="152"/>
      <c r="N23" s="152"/>
    </row>
    <row r="24" spans="1:14" x14ac:dyDescent="0.25">
      <c r="B24" t="s">
        <v>99</v>
      </c>
      <c r="C24">
        <f>'Year 1'!B58</f>
        <v>0</v>
      </c>
      <c r="D24">
        <f>'Year 2'!B58</f>
        <v>0</v>
      </c>
      <c r="E24">
        <f>'Year 3'!B58</f>
        <v>0</v>
      </c>
      <c r="F24">
        <f>'Year 4'!B58</f>
        <v>0</v>
      </c>
      <c r="G24">
        <f>'Year 5'!B58</f>
        <v>0</v>
      </c>
      <c r="H24" s="70">
        <f t="shared" si="0"/>
        <v>0</v>
      </c>
      <c r="I24" s="187"/>
      <c r="J24" s="151"/>
      <c r="K24" s="155"/>
      <c r="L24" s="155"/>
      <c r="M24" s="152"/>
      <c r="N24" s="152"/>
    </row>
    <row r="25" spans="1:14" x14ac:dyDescent="0.25">
      <c r="H25" s="69"/>
      <c r="I25" s="187"/>
      <c r="J25" s="188" t="s">
        <v>218</v>
      </c>
      <c r="K25" s="155"/>
      <c r="L25" s="155"/>
      <c r="M25" s="152"/>
      <c r="N25" s="152"/>
    </row>
    <row r="26" spans="1:14" s="1" customFormat="1" ht="19.5" customHeight="1" x14ac:dyDescent="0.25">
      <c r="A26" s="1" t="s">
        <v>100</v>
      </c>
      <c r="C26" s="65">
        <f>'Year 1'!O71</f>
        <v>0</v>
      </c>
      <c r="D26" s="65">
        <f>'Year 2'!O74</f>
        <v>0</v>
      </c>
      <c r="E26" s="65">
        <f>'Year 3'!O71</f>
        <v>0</v>
      </c>
      <c r="F26" s="65">
        <f>'Year 4'!O71</f>
        <v>0</v>
      </c>
      <c r="G26" s="65">
        <f>'Year 5'!O71</f>
        <v>0</v>
      </c>
      <c r="H26" s="69">
        <f t="shared" ref="H26:H36" si="1">SUM(C26:G26)</f>
        <v>0</v>
      </c>
      <c r="I26" s="187"/>
      <c r="J26" s="188"/>
      <c r="K26" s="155"/>
      <c r="L26" s="155"/>
      <c r="M26" s="151"/>
      <c r="N26" s="151"/>
    </row>
    <row r="27" spans="1:14" x14ac:dyDescent="0.25">
      <c r="B27" t="s">
        <v>101</v>
      </c>
      <c r="C27" s="64">
        <f>'Year 1'!O61</f>
        <v>0</v>
      </c>
      <c r="D27" s="64">
        <f>'Year 2'!O61</f>
        <v>0</v>
      </c>
      <c r="E27" s="64">
        <f>'Year 3'!O61</f>
        <v>0</v>
      </c>
      <c r="F27" s="64">
        <f>'Year 4'!O61</f>
        <v>0</v>
      </c>
      <c r="G27" s="64">
        <f>'Year 5'!O61</f>
        <v>0</v>
      </c>
      <c r="H27" s="69">
        <f t="shared" si="1"/>
        <v>0</v>
      </c>
      <c r="I27" s="187"/>
      <c r="J27" s="188"/>
      <c r="K27" s="155"/>
      <c r="L27" s="155"/>
      <c r="M27" s="152"/>
      <c r="N27" s="152"/>
    </row>
    <row r="28" spans="1:14" x14ac:dyDescent="0.25">
      <c r="B28" t="s">
        <v>102</v>
      </c>
      <c r="C28" s="64">
        <f>'Year 1'!O62</f>
        <v>0</v>
      </c>
      <c r="D28" s="64">
        <f>'Year 2'!O62</f>
        <v>0</v>
      </c>
      <c r="E28" s="64">
        <f>'Year 3'!O62</f>
        <v>0</v>
      </c>
      <c r="F28" s="64">
        <f>'Year 4'!O62</f>
        <v>0</v>
      </c>
      <c r="G28" s="64">
        <f>'Year 5'!O62</f>
        <v>0</v>
      </c>
      <c r="H28" s="69">
        <f t="shared" si="1"/>
        <v>0</v>
      </c>
      <c r="I28" s="187"/>
      <c r="J28" s="188"/>
      <c r="K28" s="155"/>
      <c r="L28" s="155"/>
      <c r="M28" s="152"/>
      <c r="N28" s="152"/>
    </row>
    <row r="29" spans="1:14" x14ac:dyDescent="0.25">
      <c r="B29" t="s">
        <v>103</v>
      </c>
      <c r="C29" s="64">
        <f>'Year 1'!O63</f>
        <v>0</v>
      </c>
      <c r="D29" s="64">
        <f>'Year 2'!O63</f>
        <v>0</v>
      </c>
      <c r="E29" s="64">
        <f>'Year 3'!O63</f>
        <v>0</v>
      </c>
      <c r="F29" s="64">
        <f>'Year 4'!O63</f>
        <v>0</v>
      </c>
      <c r="G29" s="64">
        <f>'Year 5'!O63</f>
        <v>0</v>
      </c>
      <c r="H29" s="69">
        <f t="shared" si="1"/>
        <v>0</v>
      </c>
      <c r="I29" s="187"/>
      <c r="J29" s="188"/>
      <c r="K29" s="155"/>
      <c r="L29" s="155"/>
      <c r="M29" s="152"/>
      <c r="N29" s="152"/>
    </row>
    <row r="30" spans="1:14" x14ac:dyDescent="0.25">
      <c r="B30" t="s">
        <v>104</v>
      </c>
      <c r="C30" s="64">
        <f>'Year 1'!O64</f>
        <v>0</v>
      </c>
      <c r="D30" s="64">
        <f>'Year 2'!O67</f>
        <v>0</v>
      </c>
      <c r="E30" s="64">
        <f>'Year 3'!O64</f>
        <v>0</v>
      </c>
      <c r="F30" s="64">
        <f>'Year 4'!O64</f>
        <v>0</v>
      </c>
      <c r="G30" s="64">
        <f>'Year 5'!O64</f>
        <v>0</v>
      </c>
      <c r="H30" s="69">
        <f t="shared" si="1"/>
        <v>0</v>
      </c>
      <c r="I30" s="187"/>
      <c r="J30" s="188"/>
      <c r="K30" s="155"/>
      <c r="L30" s="155"/>
      <c r="M30" s="152"/>
      <c r="N30" s="152"/>
    </row>
    <row r="31" spans="1:14" x14ac:dyDescent="0.25">
      <c r="B31" t="s">
        <v>105</v>
      </c>
      <c r="C31" s="64">
        <f>'Year 1'!O65</f>
        <v>0</v>
      </c>
      <c r="D31" s="64">
        <f>'Year 2'!O68</f>
        <v>0</v>
      </c>
      <c r="E31" s="64">
        <f>'Year 3'!O65</f>
        <v>0</v>
      </c>
      <c r="F31" s="64">
        <f>'Year 4'!O65</f>
        <v>0</v>
      </c>
      <c r="G31" s="64">
        <f>'Year 5'!O65</f>
        <v>0</v>
      </c>
      <c r="H31" s="69">
        <f t="shared" si="1"/>
        <v>0</v>
      </c>
      <c r="I31" s="187"/>
      <c r="J31" s="188"/>
      <c r="K31" s="155"/>
      <c r="L31" s="155"/>
      <c r="M31" s="152"/>
      <c r="N31" s="152"/>
    </row>
    <row r="32" spans="1:14" x14ac:dyDescent="0.25">
      <c r="B32" t="s">
        <v>106</v>
      </c>
      <c r="C32" s="64">
        <f>'Year 1'!O66</f>
        <v>0</v>
      </c>
      <c r="D32" s="64">
        <f>'Year 2'!O69</f>
        <v>0</v>
      </c>
      <c r="E32" s="64">
        <f>'Year 3'!O66</f>
        <v>0</v>
      </c>
      <c r="F32" s="64">
        <f>'Year 4'!O66</f>
        <v>0</v>
      </c>
      <c r="G32" s="64">
        <f>'Year 5'!O66</f>
        <v>0</v>
      </c>
      <c r="H32" s="69">
        <f t="shared" si="1"/>
        <v>0</v>
      </c>
      <c r="I32" s="187"/>
      <c r="J32" s="188"/>
      <c r="K32" s="155"/>
      <c r="L32" s="155"/>
      <c r="M32" s="152"/>
      <c r="N32" s="152"/>
    </row>
    <row r="33" spans="1:14" x14ac:dyDescent="0.25">
      <c r="B33" t="s">
        <v>107</v>
      </c>
      <c r="C33" s="64">
        <f>'Year 1'!O67</f>
        <v>0</v>
      </c>
      <c r="D33" s="64">
        <f>'Year 2'!O70</f>
        <v>0</v>
      </c>
      <c r="E33" s="64">
        <f>'Year 3'!O67</f>
        <v>0</v>
      </c>
      <c r="F33" s="64">
        <f>'Year 4'!O67</f>
        <v>0</v>
      </c>
      <c r="G33" s="64">
        <f>'Year 5'!O67</f>
        <v>0</v>
      </c>
      <c r="H33" s="69">
        <f t="shared" si="1"/>
        <v>0</v>
      </c>
      <c r="I33" s="187"/>
      <c r="J33" s="188"/>
      <c r="K33" s="155"/>
      <c r="L33" s="155"/>
      <c r="M33" s="152"/>
      <c r="N33" s="152"/>
    </row>
    <row r="34" spans="1:14" x14ac:dyDescent="0.25">
      <c r="B34" t="s">
        <v>108</v>
      </c>
      <c r="C34" s="64">
        <f>'Year 1'!O68</f>
        <v>0</v>
      </c>
      <c r="D34" s="64">
        <f>'Year 2'!O71</f>
        <v>0</v>
      </c>
      <c r="E34" s="64">
        <f>'Year 3'!O68</f>
        <v>0</v>
      </c>
      <c r="F34" s="64">
        <f>'Year 4'!O68</f>
        <v>0</v>
      </c>
      <c r="G34" s="64">
        <f>'Year 5'!O68</f>
        <v>0</v>
      </c>
      <c r="H34" s="69">
        <f t="shared" si="1"/>
        <v>0</v>
      </c>
      <c r="I34" s="187"/>
      <c r="J34" s="188"/>
      <c r="K34" s="155"/>
      <c r="L34" s="155"/>
      <c r="M34" s="152"/>
      <c r="N34" s="152"/>
    </row>
    <row r="35" spans="1:14" x14ac:dyDescent="0.25">
      <c r="B35" t="s">
        <v>211</v>
      </c>
      <c r="C35" s="64">
        <f>'Year 1'!O69</f>
        <v>0</v>
      </c>
      <c r="D35" s="64">
        <f>'Year 2'!O72</f>
        <v>0</v>
      </c>
      <c r="E35" s="64">
        <f>'Year 3'!O69</f>
        <v>0</v>
      </c>
      <c r="F35" s="64">
        <f>'Year 4'!O69</f>
        <v>0</v>
      </c>
      <c r="G35" s="64">
        <f>'Year 5'!O69</f>
        <v>0</v>
      </c>
      <c r="H35" s="69">
        <f t="shared" si="1"/>
        <v>0</v>
      </c>
      <c r="I35" s="187"/>
      <c r="J35" s="188"/>
      <c r="K35" s="155"/>
      <c r="L35" s="155"/>
      <c r="M35" s="152"/>
      <c r="N35" s="152"/>
    </row>
    <row r="36" spans="1:14" x14ac:dyDescent="0.25">
      <c r="B36" t="s">
        <v>109</v>
      </c>
      <c r="C36" s="64">
        <f>'Year 1'!O70</f>
        <v>0</v>
      </c>
      <c r="D36" s="64">
        <f>'Year 2'!O73</f>
        <v>0</v>
      </c>
      <c r="E36" s="64">
        <f>'Year 3'!O70</f>
        <v>0</v>
      </c>
      <c r="F36" s="64">
        <f>'Year 4'!O70</f>
        <v>0</v>
      </c>
      <c r="G36" s="64">
        <f>'Year 5'!O70</f>
        <v>0</v>
      </c>
      <c r="H36" s="69">
        <f t="shared" si="1"/>
        <v>0</v>
      </c>
      <c r="I36" s="187"/>
      <c r="J36" s="188"/>
      <c r="K36" s="155"/>
      <c r="L36" s="155"/>
      <c r="M36" s="152"/>
      <c r="N36" s="152"/>
    </row>
    <row r="37" spans="1:14" x14ac:dyDescent="0.25">
      <c r="H37" s="69"/>
      <c r="I37" s="187"/>
      <c r="J37" s="188"/>
      <c r="K37" s="155"/>
      <c r="L37" s="155"/>
      <c r="M37" s="152"/>
      <c r="N37" s="152"/>
    </row>
    <row r="38" spans="1:14" s="1" customFormat="1" ht="19.5" customHeight="1" x14ac:dyDescent="0.25">
      <c r="A38" s="1" t="s">
        <v>110</v>
      </c>
      <c r="C38" s="65">
        <f>C10+C12+C14+C18+C26</f>
        <v>0</v>
      </c>
      <c r="D38" s="65">
        <f>D10+D12+D14+D18+D26</f>
        <v>0</v>
      </c>
      <c r="E38" s="65">
        <f>E10+E12+E14+E18+E26</f>
        <v>0</v>
      </c>
      <c r="F38" s="65">
        <f>F10+F12+F14+F18+F26</f>
        <v>0</v>
      </c>
      <c r="G38" s="65">
        <f>G10+G12+G14+G18+G26</f>
        <v>0</v>
      </c>
      <c r="H38" s="69">
        <f>SUM(C38:G38)</f>
        <v>0</v>
      </c>
      <c r="I38" s="187"/>
      <c r="J38" s="188"/>
      <c r="K38" s="155"/>
      <c r="L38" s="155"/>
      <c r="M38" s="151"/>
      <c r="N38" s="151"/>
    </row>
    <row r="39" spans="1:14" x14ac:dyDescent="0.25">
      <c r="H39" s="69"/>
      <c r="I39" s="187"/>
      <c r="J39" s="188"/>
      <c r="K39" s="155"/>
      <c r="L39" s="155"/>
      <c r="M39" s="152"/>
      <c r="N39" s="152"/>
    </row>
    <row r="40" spans="1:14" s="1" customFormat="1" ht="19.5" customHeight="1" x14ac:dyDescent="0.25">
      <c r="A40" s="1" t="s">
        <v>111</v>
      </c>
      <c r="C40" s="65">
        <f>'Year 1'!O82</f>
        <v>0</v>
      </c>
      <c r="D40" s="65">
        <f>'Year 2'!O85</f>
        <v>0</v>
      </c>
      <c r="E40" s="65">
        <f>'Year 3'!O82</f>
        <v>0</v>
      </c>
      <c r="F40" s="65">
        <f>'Year 4'!O82</f>
        <v>0</v>
      </c>
      <c r="G40" s="65">
        <f>'Year 5'!O82</f>
        <v>0</v>
      </c>
      <c r="H40" s="69">
        <f>SUM(C40:G40)</f>
        <v>0</v>
      </c>
      <c r="I40" s="187"/>
      <c r="J40" s="188"/>
      <c r="K40" s="155"/>
      <c r="L40" s="155"/>
      <c r="M40" s="151"/>
      <c r="N40" s="151"/>
    </row>
    <row r="41" spans="1:14" ht="13.8" thickBot="1" x14ac:dyDescent="0.3">
      <c r="A41" s="66"/>
      <c r="B41" s="67"/>
      <c r="C41" s="67"/>
      <c r="D41" s="67"/>
      <c r="E41" s="67"/>
      <c r="F41" s="67"/>
      <c r="G41" s="67"/>
      <c r="H41" s="71"/>
      <c r="I41" s="152"/>
      <c r="J41" s="152"/>
      <c r="K41" s="152"/>
      <c r="L41" s="152"/>
    </row>
    <row r="42" spans="1:14" s="1" customFormat="1" ht="27.75" customHeight="1" thickBot="1" x14ac:dyDescent="0.3">
      <c r="A42" s="1" t="s">
        <v>112</v>
      </c>
      <c r="C42" s="65">
        <f>C38+C40</f>
        <v>0</v>
      </c>
      <c r="D42" s="65">
        <f>D38+D40</f>
        <v>0</v>
      </c>
      <c r="E42" s="65">
        <f>E38+E40</f>
        <v>0</v>
      </c>
      <c r="F42" s="65">
        <f>F38+F40</f>
        <v>0</v>
      </c>
      <c r="G42" s="65">
        <f>G38+G40</f>
        <v>0</v>
      </c>
      <c r="H42" s="51">
        <f>SUM(C42:G42)</f>
        <v>0</v>
      </c>
    </row>
    <row r="44" spans="1:14" ht="12.75" customHeight="1" x14ac:dyDescent="0.25">
      <c r="B44" s="74" t="s">
        <v>121</v>
      </c>
      <c r="C44" s="81">
        <f>'Year 1'!O93</f>
        <v>0</v>
      </c>
      <c r="D44" s="81">
        <f>'Year 2'!O95</f>
        <v>0</v>
      </c>
      <c r="E44" s="81">
        <f>'Year 3'!O92</f>
        <v>0</v>
      </c>
      <c r="F44" s="81">
        <f>'Year 4'!O92</f>
        <v>0</v>
      </c>
      <c r="G44" s="81">
        <f>'Year 5'!O92</f>
        <v>0</v>
      </c>
      <c r="H44" s="82">
        <f>SUM(C44:G44)</f>
        <v>0</v>
      </c>
    </row>
    <row r="45" spans="1:14" ht="12.75" customHeight="1" x14ac:dyDescent="0.25">
      <c r="B45" s="74" t="s">
        <v>127</v>
      </c>
      <c r="C45" s="81">
        <f>'Year 1'!O94</f>
        <v>0</v>
      </c>
      <c r="D45" s="81">
        <f>'Year 2'!O96</f>
        <v>0</v>
      </c>
      <c r="E45" s="81">
        <f>'Year 3'!O93</f>
        <v>0</v>
      </c>
      <c r="F45" s="81">
        <f>'Year 4'!O93</f>
        <v>0</v>
      </c>
      <c r="G45" s="81">
        <f>'Year 5'!O93</f>
        <v>0</v>
      </c>
      <c r="H45" s="82"/>
    </row>
    <row r="46" spans="1:14" ht="12.75" customHeight="1" x14ac:dyDescent="0.25">
      <c r="B46" s="74" t="s">
        <v>129</v>
      </c>
      <c r="C46" s="81">
        <f>'Year 1'!O95</f>
        <v>0</v>
      </c>
      <c r="D46" s="81">
        <f>'Year 2'!O97</f>
        <v>0</v>
      </c>
      <c r="E46" s="81">
        <f>'Year 3'!O94</f>
        <v>0</v>
      </c>
      <c r="F46" s="81">
        <f>'Year 4'!O94</f>
        <v>0</v>
      </c>
      <c r="G46" s="81">
        <f>'Year 5'!O94</f>
        <v>0</v>
      </c>
      <c r="H46" s="82"/>
    </row>
    <row r="47" spans="1:14" ht="12.75" customHeight="1" x14ac:dyDescent="0.25">
      <c r="B47" s="79" t="s">
        <v>122</v>
      </c>
      <c r="C47" s="83">
        <f>'Year 1'!O96</f>
        <v>0</v>
      </c>
      <c r="D47" s="83">
        <f>'Year 2'!O98</f>
        <v>0</v>
      </c>
      <c r="E47" s="83">
        <f>'Year 3'!O95</f>
        <v>0</v>
      </c>
      <c r="F47" s="83">
        <f>'Year 4'!O95</f>
        <v>0</v>
      </c>
      <c r="G47" s="83">
        <f>'Year 5'!O95</f>
        <v>0</v>
      </c>
      <c r="H47" s="84">
        <f>SUM(C47:G47)</f>
        <v>0</v>
      </c>
    </row>
    <row r="48" spans="1:14" ht="12.75" customHeight="1" x14ac:dyDescent="0.25">
      <c r="B48" s="80" t="s">
        <v>123</v>
      </c>
      <c r="C48" s="85">
        <f>C46+C47</f>
        <v>0</v>
      </c>
      <c r="D48" s="85">
        <f>D46+D47</f>
        <v>0</v>
      </c>
      <c r="E48" s="85">
        <f>E46+E47</f>
        <v>0</v>
      </c>
      <c r="F48" s="85">
        <f>F46+F47</f>
        <v>0</v>
      </c>
      <c r="G48" s="85">
        <f>G46+G47</f>
        <v>0</v>
      </c>
      <c r="H48" s="86">
        <f>SUM(C48:G48)</f>
        <v>0</v>
      </c>
    </row>
    <row r="49" spans="2:6" x14ac:dyDescent="0.25">
      <c r="C49" s="87"/>
    </row>
    <row r="50" spans="2:6" x14ac:dyDescent="0.25">
      <c r="B50" s="157" t="s">
        <v>214</v>
      </c>
      <c r="C50" s="157"/>
      <c r="D50" s="157"/>
      <c r="E50" s="157"/>
      <c r="F50" s="157"/>
    </row>
    <row r="51" spans="2:6" x14ac:dyDescent="0.25">
      <c r="B51" s="157" t="s">
        <v>215</v>
      </c>
      <c r="C51" s="157"/>
      <c r="D51" s="157"/>
      <c r="E51" s="157"/>
      <c r="F51" s="157"/>
    </row>
    <row r="52" spans="2:6" x14ac:dyDescent="0.25">
      <c r="B52" s="157" t="s">
        <v>216</v>
      </c>
      <c r="C52" s="157"/>
      <c r="D52" s="157"/>
      <c r="E52" s="157"/>
      <c r="F52" s="157"/>
    </row>
  </sheetData>
  <mergeCells count="5">
    <mergeCell ref="A1:H1"/>
    <mergeCell ref="A2:H2"/>
    <mergeCell ref="I4:I40"/>
    <mergeCell ref="J4:J21"/>
    <mergeCell ref="J25:J40"/>
  </mergeCells>
  <phoneticPr fontId="6" type="noConversion"/>
  <pageMargins left="0.57999999999999996" right="0.6" top="0.22" bottom="0.19" header="0.19" footer="0.17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zoomScale="80" workbookViewId="0">
      <selection sqref="A1:O1"/>
    </sheetView>
  </sheetViews>
  <sheetFormatPr defaultRowHeight="13.2" x14ac:dyDescent="0.25"/>
  <cols>
    <col min="1" max="1" width="4.6640625" customWidth="1"/>
    <col min="2" max="2" width="6.109375" customWidth="1"/>
    <col min="3" max="3" width="14.88671875" customWidth="1"/>
    <col min="4" max="4" width="13.88671875" customWidth="1"/>
    <col min="5" max="5" width="18.33203125" customWidth="1"/>
    <col min="6" max="6" width="6.5546875" customWidth="1"/>
    <col min="7" max="7" width="2.109375" customWidth="1"/>
    <col min="8" max="8" width="17.109375" customWidth="1"/>
    <col min="9" max="9" width="15.6640625" bestFit="1" customWidth="1"/>
    <col min="10" max="10" width="9.5546875" style="2" customWidth="1"/>
    <col min="11" max="12" width="8.33203125" style="2" customWidth="1"/>
    <col min="13" max="14" width="12.88671875" customWidth="1"/>
    <col min="15" max="15" width="15.33203125" style="1" customWidth="1"/>
    <col min="16" max="16" width="2.5546875" customWidth="1"/>
    <col min="17" max="17" width="11" customWidth="1"/>
  </cols>
  <sheetData>
    <row r="1" spans="1:17" ht="13.8" x14ac:dyDescent="0.25">
      <c r="A1" s="185" t="s">
        <v>239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x14ac:dyDescent="0.25">
      <c r="A2" s="1" t="s">
        <v>70</v>
      </c>
      <c r="D2" s="202" t="s">
        <v>76</v>
      </c>
      <c r="E2" s="203"/>
    </row>
    <row r="3" spans="1:17" ht="6" customHeight="1" x14ac:dyDescent="0.25">
      <c r="A3" s="1"/>
      <c r="D3" s="11"/>
      <c r="E3" s="11"/>
    </row>
    <row r="4" spans="1:17" x14ac:dyDescent="0.25">
      <c r="A4" s="1" t="s">
        <v>126</v>
      </c>
      <c r="D4" s="11"/>
      <c r="E4" s="11"/>
    </row>
    <row r="5" spans="1:17" ht="6" customHeight="1" x14ac:dyDescent="0.25">
      <c r="A5" s="1"/>
      <c r="D5" s="11"/>
      <c r="E5" s="11"/>
    </row>
    <row r="6" spans="1:17" x14ac:dyDescent="0.25">
      <c r="A6" s="1" t="s">
        <v>72</v>
      </c>
      <c r="D6" s="11"/>
      <c r="E6" s="11"/>
    </row>
    <row r="7" spans="1:17" ht="6.75" customHeight="1" x14ac:dyDescent="0.25">
      <c r="A7" s="1"/>
      <c r="D7" s="11"/>
      <c r="E7" s="11"/>
    </row>
    <row r="8" spans="1:17" x14ac:dyDescent="0.25">
      <c r="A8" t="s">
        <v>73</v>
      </c>
      <c r="C8" s="201"/>
      <c r="D8" s="195"/>
      <c r="E8" s="35" t="s">
        <v>74</v>
      </c>
      <c r="F8" s="201"/>
      <c r="G8" s="195"/>
      <c r="H8" s="195"/>
      <c r="I8" s="36" t="s">
        <v>75</v>
      </c>
      <c r="J8" s="31">
        <v>1</v>
      </c>
    </row>
    <row r="9" spans="1:17" ht="10.5" customHeight="1" x14ac:dyDescent="0.25"/>
    <row r="10" spans="1:17" x14ac:dyDescent="0.25">
      <c r="A10" s="1" t="s">
        <v>0</v>
      </c>
    </row>
    <row r="11" spans="1:17" s="3" customFormat="1" ht="27.75" customHeight="1" x14ac:dyDescent="0.25"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/>
      <c r="H11" s="60" t="s">
        <v>11</v>
      </c>
      <c r="I11" s="61" t="s">
        <v>7</v>
      </c>
      <c r="J11" s="56" t="s">
        <v>8</v>
      </c>
      <c r="K11" s="56" t="s">
        <v>9</v>
      </c>
      <c r="L11" s="56" t="s">
        <v>10</v>
      </c>
      <c r="M11" s="58" t="s">
        <v>12</v>
      </c>
      <c r="N11" s="58" t="s">
        <v>13</v>
      </c>
      <c r="O11" s="59" t="s">
        <v>14</v>
      </c>
      <c r="P11" s="57"/>
      <c r="Q11" s="5" t="s">
        <v>20</v>
      </c>
    </row>
    <row r="12" spans="1:17" ht="19.5" customHeight="1" x14ac:dyDescent="0.25">
      <c r="A12" s="6" t="s">
        <v>15</v>
      </c>
      <c r="B12" s="7"/>
      <c r="C12" s="156"/>
      <c r="D12" s="7"/>
      <c r="E12" s="156"/>
      <c r="F12" s="7"/>
      <c r="G12" s="7"/>
      <c r="H12" s="7" t="s">
        <v>62</v>
      </c>
      <c r="I12" s="45">
        <v>0</v>
      </c>
      <c r="J12" s="143">
        <v>0</v>
      </c>
      <c r="K12" s="143"/>
      <c r="L12" s="143"/>
      <c r="M12" s="39">
        <f>ROUND(((J12/12)*I12)+((K12/9)*I12)+(((I12*0.333)*(L12/3))),0)</f>
        <v>0</v>
      </c>
      <c r="N12" s="44">
        <f>ROUND(M12*Q12,0)</f>
        <v>0</v>
      </c>
      <c r="O12" s="40">
        <f>ROUND(M12+N12,0)</f>
        <v>0</v>
      </c>
      <c r="P12" s="11"/>
      <c r="Q12" s="33">
        <v>0.08</v>
      </c>
    </row>
    <row r="13" spans="1:17" ht="19.5" customHeight="1" x14ac:dyDescent="0.25">
      <c r="A13" s="6" t="s">
        <v>16</v>
      </c>
      <c r="B13" s="7"/>
      <c r="C13" s="156"/>
      <c r="D13" s="7"/>
      <c r="E13" s="156"/>
      <c r="F13" s="7"/>
      <c r="G13" s="7"/>
      <c r="H13" s="7" t="s">
        <v>62</v>
      </c>
      <c r="I13" s="45"/>
      <c r="J13" s="143"/>
      <c r="K13" s="143"/>
      <c r="L13" s="143"/>
      <c r="M13" s="39">
        <f>((J13/12)*I13)+((K13/9)*I13)+(((I13*0.333)*(L13/3)))</f>
        <v>0</v>
      </c>
      <c r="N13" s="44">
        <f>ROUND(M13*Q13,0)</f>
        <v>0</v>
      </c>
      <c r="O13" s="40">
        <f>ROUND(M13+N13,0)</f>
        <v>0</v>
      </c>
      <c r="P13" s="11"/>
      <c r="Q13" s="33">
        <v>0</v>
      </c>
    </row>
    <row r="14" spans="1:17" ht="19.5" customHeight="1" x14ac:dyDescent="0.25">
      <c r="A14" s="6" t="s">
        <v>17</v>
      </c>
      <c r="B14" s="7"/>
      <c r="C14" s="7"/>
      <c r="D14" s="7"/>
      <c r="E14" s="7"/>
      <c r="F14" s="7"/>
      <c r="G14" s="7"/>
      <c r="H14" s="7"/>
      <c r="I14" s="45">
        <v>0</v>
      </c>
      <c r="J14" s="143"/>
      <c r="K14" s="143"/>
      <c r="L14" s="143"/>
      <c r="M14" s="39">
        <f>((J14/12)*I14)+((K14/9)*I14)+(((I14*0.333)*(L14/3)))</f>
        <v>0</v>
      </c>
      <c r="N14" s="44">
        <f>ROUND(M14*Q14,0)</f>
        <v>0</v>
      </c>
      <c r="O14" s="40">
        <f>ROUND(M14+N14,0)</f>
        <v>0</v>
      </c>
      <c r="P14" s="11"/>
      <c r="Q14" s="33">
        <v>0</v>
      </c>
    </row>
    <row r="15" spans="1:17" ht="19.5" customHeight="1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45">
        <v>0</v>
      </c>
      <c r="J15" s="143"/>
      <c r="K15" s="143"/>
      <c r="L15" s="143"/>
      <c r="M15" s="39">
        <f>((J15/12)*I15)+((K15/9)*I15)+(((I15*0.333)*(L15/3)))</f>
        <v>0</v>
      </c>
      <c r="N15" s="44">
        <f>ROUND(M15*Q15,0)</f>
        <v>0</v>
      </c>
      <c r="O15" s="40">
        <f>ROUND(M15+N15,0)</f>
        <v>0</v>
      </c>
      <c r="P15" s="11"/>
      <c r="Q15" s="33">
        <v>0</v>
      </c>
    </row>
    <row r="16" spans="1:17" ht="19.5" customHeight="1" thickBot="1" x14ac:dyDescent="0.3">
      <c r="A16" s="21" t="s">
        <v>19</v>
      </c>
      <c r="B16" s="19"/>
      <c r="C16" s="19"/>
      <c r="D16" s="19"/>
      <c r="E16" s="19"/>
      <c r="F16" s="19"/>
      <c r="G16" s="19"/>
      <c r="H16" s="19"/>
      <c r="I16" s="46">
        <v>0</v>
      </c>
      <c r="J16" s="148"/>
      <c r="K16" s="148"/>
      <c r="L16" s="148"/>
      <c r="M16" s="41">
        <f>((J16/12)*I16)+((K16/9)*I16)+(((I16*0.333)*(L16/3)))</f>
        <v>0</v>
      </c>
      <c r="N16" s="44">
        <f>ROUND(M16*Q16,0)</f>
        <v>0</v>
      </c>
      <c r="O16" s="40">
        <f>ROUND(M16+N16,0)</f>
        <v>0</v>
      </c>
      <c r="P16" s="11"/>
      <c r="Q16" s="34">
        <v>0</v>
      </c>
    </row>
    <row r="17" spans="1:18" ht="20.25" customHeight="1" x14ac:dyDescent="0.25">
      <c r="L17" s="204" t="s">
        <v>21</v>
      </c>
      <c r="M17" s="204"/>
      <c r="N17" s="204"/>
      <c r="O17" s="43">
        <f>SUM(O12:O16)</f>
        <v>0</v>
      </c>
    </row>
    <row r="18" spans="1:18" ht="6.75" customHeight="1" x14ac:dyDescent="0.25"/>
    <row r="19" spans="1:18" x14ac:dyDescent="0.25">
      <c r="A19" s="1" t="s">
        <v>22</v>
      </c>
    </row>
    <row r="20" spans="1:18" ht="30.75" customHeight="1" x14ac:dyDescent="0.25">
      <c r="B20" s="205" t="s">
        <v>242</v>
      </c>
      <c r="C20" s="205"/>
      <c r="D20" s="169" t="s">
        <v>6</v>
      </c>
      <c r="E20" s="169"/>
      <c r="F20" s="169"/>
      <c r="G20" s="169"/>
      <c r="H20" s="169"/>
      <c r="I20" s="170"/>
      <c r="J20" s="56" t="s">
        <v>8</v>
      </c>
      <c r="K20" s="56" t="s">
        <v>9</v>
      </c>
      <c r="L20" s="56" t="s">
        <v>10</v>
      </c>
      <c r="M20" s="58" t="s">
        <v>12</v>
      </c>
      <c r="N20" s="58" t="s">
        <v>13</v>
      </c>
      <c r="O20" s="59" t="s">
        <v>14</v>
      </c>
      <c r="P20" s="57"/>
      <c r="Q20" s="5" t="s">
        <v>20</v>
      </c>
    </row>
    <row r="21" spans="1:18" ht="19.5" customHeight="1" thickBot="1" x14ac:dyDescent="0.3">
      <c r="B21" s="18"/>
      <c r="C21" s="10"/>
      <c r="D21" s="7" t="s">
        <v>24</v>
      </c>
      <c r="E21" s="7"/>
      <c r="F21" s="7"/>
      <c r="G21" s="7"/>
      <c r="H21" s="7"/>
      <c r="I21" s="46">
        <v>0</v>
      </c>
      <c r="J21" s="143"/>
      <c r="K21" s="143"/>
      <c r="L21" s="143"/>
      <c r="M21" s="41">
        <f>ROUND(((J21/12)*I21)+((K21/9)*I21)+(((I21*0.333)*(L21/3))),0)</f>
        <v>0</v>
      </c>
      <c r="N21" s="44">
        <f t="shared" ref="N21:N29" si="0">ROUND(M21*Q21,0)</f>
        <v>0</v>
      </c>
      <c r="O21" s="40">
        <f>M21+N21</f>
        <v>0</v>
      </c>
      <c r="Q21" s="33">
        <v>0.33</v>
      </c>
    </row>
    <row r="22" spans="1:18" ht="19.5" customHeight="1" thickBot="1" x14ac:dyDescent="0.3">
      <c r="B22" s="9"/>
      <c r="C22" s="10"/>
      <c r="D22" s="7" t="s">
        <v>25</v>
      </c>
      <c r="E22" s="7"/>
      <c r="F22" s="7"/>
      <c r="G22" s="7"/>
      <c r="H22" s="7"/>
      <c r="I22" s="46">
        <v>0</v>
      </c>
      <c r="J22" s="143"/>
      <c r="K22" s="143"/>
      <c r="L22" s="143"/>
      <c r="M22" s="41">
        <f t="shared" ref="M22:M29" si="1">ROUND(((J22/12)*I22)+((K22/9)*I22)+(((I22*0.333)*(L22/3))),0)</f>
        <v>0</v>
      </c>
      <c r="N22" s="44">
        <f t="shared" si="0"/>
        <v>0</v>
      </c>
      <c r="O22" s="40">
        <f t="shared" ref="O22:O29" si="2">M22+N22</f>
        <v>0</v>
      </c>
      <c r="Q22" s="33">
        <v>0.4</v>
      </c>
    </row>
    <row r="23" spans="1:18" ht="19.5" customHeight="1" thickBot="1" x14ac:dyDescent="0.3">
      <c r="B23" s="9"/>
      <c r="C23" s="10"/>
      <c r="D23" s="7" t="s">
        <v>26</v>
      </c>
      <c r="E23" s="7"/>
      <c r="F23" s="7"/>
      <c r="G23" s="7"/>
      <c r="H23" s="7"/>
      <c r="I23" s="46">
        <v>0</v>
      </c>
      <c r="J23" s="143"/>
      <c r="K23" s="143"/>
      <c r="L23" s="143"/>
      <c r="M23" s="41">
        <f t="shared" si="1"/>
        <v>0</v>
      </c>
      <c r="N23" s="44">
        <f t="shared" si="0"/>
        <v>0</v>
      </c>
      <c r="O23" s="40">
        <f t="shared" si="2"/>
        <v>0</v>
      </c>
      <c r="Q23" s="33">
        <v>0</v>
      </c>
    </row>
    <row r="24" spans="1:18" ht="19.5" customHeight="1" thickBot="1" x14ac:dyDescent="0.3">
      <c r="B24" s="9"/>
      <c r="C24" s="10"/>
      <c r="D24" s="7" t="s">
        <v>27</v>
      </c>
      <c r="E24" s="7"/>
      <c r="F24" s="7"/>
      <c r="G24" s="7"/>
      <c r="H24" s="7"/>
      <c r="I24" s="46">
        <v>0</v>
      </c>
      <c r="J24" s="143"/>
      <c r="K24" s="143"/>
      <c r="L24" s="143"/>
      <c r="M24" s="41">
        <f t="shared" si="1"/>
        <v>0</v>
      </c>
      <c r="N24" s="44">
        <f t="shared" si="0"/>
        <v>0</v>
      </c>
      <c r="O24" s="40">
        <f t="shared" si="2"/>
        <v>0</v>
      </c>
      <c r="Q24" s="33">
        <v>0</v>
      </c>
    </row>
    <row r="25" spans="1:18" ht="19.5" customHeight="1" thickBot="1" x14ac:dyDescent="0.3">
      <c r="B25" s="9"/>
      <c r="C25" s="10"/>
      <c r="D25" s="164" t="s">
        <v>240</v>
      </c>
      <c r="E25" s="7"/>
      <c r="F25" s="7"/>
      <c r="G25" s="7"/>
      <c r="H25" s="7"/>
      <c r="I25" s="46">
        <v>0</v>
      </c>
      <c r="J25" s="143"/>
      <c r="K25" s="143"/>
      <c r="L25" s="143"/>
      <c r="M25" s="41">
        <f t="shared" si="1"/>
        <v>0</v>
      </c>
      <c r="N25" s="44">
        <f t="shared" si="0"/>
        <v>0</v>
      </c>
      <c r="O25" s="40">
        <f t="shared" si="2"/>
        <v>0</v>
      </c>
      <c r="Q25" s="33">
        <v>0</v>
      </c>
    </row>
    <row r="26" spans="1:18" ht="19.5" customHeight="1" thickBot="1" x14ac:dyDescent="0.3">
      <c r="B26" s="9"/>
      <c r="C26" s="10"/>
      <c r="D26" s="7" t="s">
        <v>204</v>
      </c>
      <c r="E26" s="7"/>
      <c r="F26" s="7"/>
      <c r="G26" s="7"/>
      <c r="H26" s="7"/>
      <c r="I26" s="46">
        <v>0</v>
      </c>
      <c r="J26" s="143"/>
      <c r="K26" s="143"/>
      <c r="L26" s="143"/>
      <c r="M26" s="41">
        <f t="shared" si="1"/>
        <v>0</v>
      </c>
      <c r="N26" s="44">
        <f t="shared" si="0"/>
        <v>0</v>
      </c>
      <c r="O26" s="40">
        <f t="shared" si="2"/>
        <v>0</v>
      </c>
      <c r="Q26" s="33">
        <v>0</v>
      </c>
    </row>
    <row r="27" spans="1:18" ht="19.5" customHeight="1" thickBot="1" x14ac:dyDescent="0.3">
      <c r="B27" s="9"/>
      <c r="C27" s="14"/>
      <c r="D27" s="15"/>
      <c r="E27" s="15"/>
      <c r="F27" s="15"/>
      <c r="G27" s="15"/>
      <c r="H27" s="15"/>
      <c r="I27" s="37"/>
      <c r="J27" s="12"/>
      <c r="K27" s="12"/>
      <c r="L27" s="12"/>
      <c r="M27" s="41">
        <f t="shared" si="1"/>
        <v>0</v>
      </c>
      <c r="N27" s="44">
        <f t="shared" si="0"/>
        <v>0</v>
      </c>
      <c r="O27" s="40">
        <f t="shared" si="2"/>
        <v>0</v>
      </c>
      <c r="Q27" s="33">
        <v>0</v>
      </c>
    </row>
    <row r="28" spans="1:18" ht="19.5" customHeight="1" thickBot="1" x14ac:dyDescent="0.3">
      <c r="B28" s="9"/>
      <c r="C28" s="10"/>
      <c r="D28" s="7"/>
      <c r="E28" s="7"/>
      <c r="F28" s="7"/>
      <c r="G28" s="7"/>
      <c r="H28" s="7"/>
      <c r="I28" s="37"/>
      <c r="J28" s="13"/>
      <c r="K28" s="13"/>
      <c r="L28" s="13"/>
      <c r="M28" s="41">
        <f t="shared" si="1"/>
        <v>0</v>
      </c>
      <c r="N28" s="44">
        <f t="shared" si="0"/>
        <v>0</v>
      </c>
      <c r="O28" s="40">
        <f t="shared" si="2"/>
        <v>0</v>
      </c>
      <c r="Q28" s="33">
        <v>0</v>
      </c>
    </row>
    <row r="29" spans="1:18" ht="19.5" customHeight="1" thickBot="1" x14ac:dyDescent="0.3">
      <c r="A29" s="11"/>
      <c r="B29" s="23"/>
      <c r="C29" s="19"/>
      <c r="D29" s="19"/>
      <c r="E29" s="19"/>
      <c r="F29" s="19"/>
      <c r="G29" s="19"/>
      <c r="H29" s="19"/>
      <c r="I29" s="38"/>
      <c r="J29" s="20"/>
      <c r="K29" s="20"/>
      <c r="L29" s="20"/>
      <c r="M29" s="41">
        <f t="shared" si="1"/>
        <v>0</v>
      </c>
      <c r="N29" s="44">
        <f t="shared" si="0"/>
        <v>0</v>
      </c>
      <c r="O29" s="42">
        <f t="shared" si="2"/>
        <v>0</v>
      </c>
      <c r="Q29" s="34">
        <v>0</v>
      </c>
    </row>
    <row r="30" spans="1:18" ht="20.25" customHeight="1" x14ac:dyDescent="0.25">
      <c r="C30" s="165"/>
      <c r="D30" s="165"/>
      <c r="E30" s="166"/>
      <c r="F30" s="166"/>
      <c r="G30" s="166"/>
      <c r="J30" s="193" t="s">
        <v>28</v>
      </c>
      <c r="K30" s="193"/>
      <c r="L30" s="193"/>
      <c r="M30" s="193"/>
      <c r="N30" s="193"/>
      <c r="O30" s="43">
        <f>SUM(O21:O29)</f>
        <v>0</v>
      </c>
    </row>
    <row r="31" spans="1:18" ht="13.8" thickBot="1" x14ac:dyDescent="0.3">
      <c r="C31" s="167"/>
      <c r="D31" s="167"/>
      <c r="E31" s="167"/>
      <c r="F31" s="166"/>
      <c r="G31" s="166"/>
    </row>
    <row r="32" spans="1:18" ht="22.5" customHeight="1" thickBot="1" x14ac:dyDescent="0.3">
      <c r="C32" s="168"/>
      <c r="D32" s="168"/>
      <c r="E32" s="168"/>
      <c r="F32" s="166"/>
      <c r="G32" s="166"/>
      <c r="H32" s="191" t="s">
        <v>29</v>
      </c>
      <c r="I32" s="191"/>
      <c r="J32" s="191"/>
      <c r="K32" s="191"/>
      <c r="L32" s="191"/>
      <c r="M32" s="191"/>
      <c r="N32" s="191"/>
      <c r="O32" s="51">
        <f>O17+O30</f>
        <v>0</v>
      </c>
      <c r="Q32" s="64">
        <f>SUM(N12:N16)+SUM(N21:N29)</f>
        <v>0</v>
      </c>
      <c r="R32" t="s">
        <v>208</v>
      </c>
    </row>
    <row r="33" spans="1:15" ht="6.75" customHeight="1" x14ac:dyDescent="0.25"/>
    <row r="34" spans="1:15" x14ac:dyDescent="0.25">
      <c r="A34" s="1" t="s">
        <v>30</v>
      </c>
    </row>
    <row r="35" spans="1:15" x14ac:dyDescent="0.25">
      <c r="A35" t="s">
        <v>241</v>
      </c>
    </row>
    <row r="36" spans="1:15" x14ac:dyDescent="0.25">
      <c r="C36" s="192" t="s">
        <v>32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5" ht="19.5" customHeight="1" x14ac:dyDescent="0.25">
      <c r="B37" s="6" t="s">
        <v>15</v>
      </c>
      <c r="C37" s="7"/>
      <c r="D37" s="7"/>
      <c r="E37" s="7"/>
      <c r="F37" s="7"/>
      <c r="G37" s="7"/>
      <c r="H37" s="7"/>
      <c r="I37" s="7"/>
      <c r="J37" s="8"/>
      <c r="K37" s="8"/>
      <c r="L37" s="8"/>
      <c r="M37" s="7"/>
      <c r="N37" s="7"/>
      <c r="O37" s="47">
        <v>0</v>
      </c>
    </row>
    <row r="38" spans="1:15" ht="19.5" customHeight="1" x14ac:dyDescent="0.25">
      <c r="B38" s="6" t="s">
        <v>16</v>
      </c>
      <c r="C38" s="7"/>
      <c r="D38" s="7"/>
      <c r="E38" s="7"/>
      <c r="F38" s="7"/>
      <c r="G38" s="7"/>
      <c r="H38" s="7"/>
      <c r="I38" s="7"/>
      <c r="J38" s="8"/>
      <c r="K38" s="8"/>
      <c r="L38" s="8"/>
      <c r="M38" s="7"/>
      <c r="N38" s="7"/>
      <c r="O38" s="47">
        <v>0</v>
      </c>
    </row>
    <row r="39" spans="1:15" ht="19.5" customHeight="1" x14ac:dyDescent="0.25">
      <c r="B39" s="6" t="s">
        <v>17</v>
      </c>
      <c r="C39" s="7"/>
      <c r="D39" s="7"/>
      <c r="E39" s="7"/>
      <c r="F39" s="7"/>
      <c r="G39" s="7"/>
      <c r="H39" s="7"/>
      <c r="I39" s="7"/>
      <c r="J39" s="8"/>
      <c r="K39" s="8"/>
      <c r="L39" s="8"/>
      <c r="M39" s="7"/>
      <c r="N39" s="7"/>
      <c r="O39" s="47">
        <v>0</v>
      </c>
    </row>
    <row r="40" spans="1:15" ht="19.5" customHeight="1" x14ac:dyDescent="0.25">
      <c r="B40" s="6" t="s">
        <v>18</v>
      </c>
      <c r="C40" s="7"/>
      <c r="D40" s="7"/>
      <c r="E40" s="7"/>
      <c r="F40" s="7"/>
      <c r="G40" s="7"/>
      <c r="H40" s="7"/>
      <c r="I40" s="7"/>
      <c r="J40" s="8"/>
      <c r="K40" s="8"/>
      <c r="L40" s="8"/>
      <c r="M40" s="7"/>
      <c r="N40" s="7"/>
      <c r="O40" s="47">
        <v>0</v>
      </c>
    </row>
    <row r="41" spans="1:15" ht="19.5" customHeight="1" thickBot="1" x14ac:dyDescent="0.3">
      <c r="B41" s="21" t="s">
        <v>19</v>
      </c>
      <c r="C41" s="19"/>
      <c r="D41" s="19"/>
      <c r="E41" s="19"/>
      <c r="F41" s="19"/>
      <c r="G41" s="19"/>
      <c r="H41" s="19"/>
      <c r="I41" s="19"/>
      <c r="J41" s="22"/>
      <c r="K41" s="22"/>
      <c r="L41" s="22"/>
      <c r="M41" s="19"/>
      <c r="N41" s="19"/>
      <c r="O41" s="48">
        <v>0</v>
      </c>
    </row>
    <row r="42" spans="1:15" ht="20.25" customHeight="1" x14ac:dyDescent="0.25">
      <c r="L42" s="193" t="s">
        <v>80</v>
      </c>
      <c r="M42" s="193"/>
      <c r="N42" s="193"/>
      <c r="O42" s="43">
        <f>SUM(O37:O41)</f>
        <v>0</v>
      </c>
    </row>
    <row r="43" spans="1:15" ht="6.75" customHeight="1" x14ac:dyDescent="0.25"/>
    <row r="44" spans="1:15" x14ac:dyDescent="0.25">
      <c r="A44" s="1" t="s">
        <v>33</v>
      </c>
    </row>
    <row r="45" spans="1:15" ht="19.5" customHeight="1" x14ac:dyDescent="0.25">
      <c r="B45" s="6" t="s">
        <v>15</v>
      </c>
      <c r="C45" s="7" t="s">
        <v>34</v>
      </c>
      <c r="D45" s="7"/>
      <c r="E45" s="7"/>
      <c r="F45" s="7"/>
      <c r="G45" s="7"/>
      <c r="H45" s="7"/>
      <c r="I45" s="7"/>
      <c r="J45" s="8"/>
      <c r="K45" s="8"/>
      <c r="L45" s="8"/>
      <c r="M45" s="7"/>
      <c r="N45" s="7"/>
      <c r="O45" s="47"/>
    </row>
    <row r="46" spans="1:15" ht="19.5" customHeight="1" x14ac:dyDescent="0.25">
      <c r="B46" s="138"/>
      <c r="C46" s="11" t="s">
        <v>185</v>
      </c>
      <c r="D46" s="149">
        <v>0</v>
      </c>
      <c r="E46" s="11" t="s">
        <v>188</v>
      </c>
      <c r="F46" s="11" t="s">
        <v>189</v>
      </c>
      <c r="G46" s="11"/>
      <c r="H46" s="11" t="s">
        <v>190</v>
      </c>
      <c r="I46" s="11" t="s">
        <v>189</v>
      </c>
      <c r="J46" s="139"/>
      <c r="K46" s="139" t="s">
        <v>191</v>
      </c>
      <c r="L46" s="139"/>
      <c r="N46" s="11"/>
      <c r="O46" s="149">
        <f>D46*G46*J46</f>
        <v>0</v>
      </c>
    </row>
    <row r="47" spans="1:15" ht="19.5" customHeight="1" x14ac:dyDescent="0.25">
      <c r="B47" s="138"/>
      <c r="C47" s="11" t="s">
        <v>186</v>
      </c>
      <c r="D47" s="149">
        <v>0</v>
      </c>
      <c r="E47" s="11" t="s">
        <v>192</v>
      </c>
      <c r="F47" s="11" t="s">
        <v>189</v>
      </c>
      <c r="G47" s="11"/>
      <c r="H47" s="11" t="s">
        <v>193</v>
      </c>
      <c r="I47" s="11" t="s">
        <v>189</v>
      </c>
      <c r="J47" s="139"/>
      <c r="K47" s="139" t="s">
        <v>190</v>
      </c>
      <c r="L47" s="139" t="s">
        <v>189</v>
      </c>
      <c r="M47" s="11"/>
      <c r="N47" s="11" t="s">
        <v>191</v>
      </c>
      <c r="O47" s="144">
        <f>D47*G47*J47*M47</f>
        <v>0</v>
      </c>
    </row>
    <row r="48" spans="1:15" ht="19.5" customHeight="1" x14ac:dyDescent="0.25">
      <c r="B48" s="138"/>
      <c r="C48" s="11" t="s">
        <v>187</v>
      </c>
      <c r="D48" s="149">
        <v>47</v>
      </c>
      <c r="E48" s="11" t="s">
        <v>194</v>
      </c>
      <c r="F48" s="11" t="s">
        <v>189</v>
      </c>
      <c r="G48" s="11"/>
      <c r="H48" s="11" t="s">
        <v>195</v>
      </c>
      <c r="I48" s="11" t="s">
        <v>189</v>
      </c>
      <c r="J48" s="139"/>
      <c r="K48" s="139" t="s">
        <v>190</v>
      </c>
      <c r="L48" s="139" t="s">
        <v>189</v>
      </c>
      <c r="M48" s="11"/>
      <c r="N48" s="11" t="s">
        <v>191</v>
      </c>
      <c r="O48" s="144">
        <f>D48*G48*J48*M48</f>
        <v>0</v>
      </c>
    </row>
    <row r="49" spans="1:15" ht="19.5" customHeight="1" thickBot="1" x14ac:dyDescent="0.3">
      <c r="B49" s="21" t="s">
        <v>16</v>
      </c>
      <c r="C49" s="19" t="s">
        <v>35</v>
      </c>
      <c r="D49" s="19"/>
      <c r="E49" s="19"/>
      <c r="F49" s="19"/>
      <c r="G49" s="19"/>
      <c r="H49" s="19"/>
      <c r="I49" s="19"/>
      <c r="J49" s="22"/>
      <c r="K49" s="22"/>
      <c r="L49" s="22"/>
      <c r="M49" s="19"/>
      <c r="N49" s="19"/>
      <c r="O49" s="48">
        <v>0</v>
      </c>
    </row>
    <row r="50" spans="1:15" ht="20.25" customHeight="1" x14ac:dyDescent="0.25">
      <c r="L50" s="193" t="s">
        <v>36</v>
      </c>
      <c r="M50" s="193"/>
      <c r="N50" s="193"/>
      <c r="O50" s="43">
        <f>SUM(O45:O49)</f>
        <v>0</v>
      </c>
    </row>
    <row r="51" spans="1:15" ht="6" customHeight="1" x14ac:dyDescent="0.25"/>
    <row r="52" spans="1:15" x14ac:dyDescent="0.25">
      <c r="A52" s="1" t="s">
        <v>37</v>
      </c>
    </row>
    <row r="53" spans="1:15" ht="19.5" customHeight="1" x14ac:dyDescent="0.25">
      <c r="B53" s="6" t="s">
        <v>15</v>
      </c>
      <c r="C53" s="7" t="s">
        <v>38</v>
      </c>
      <c r="D53" s="7"/>
      <c r="E53" s="7"/>
      <c r="F53" s="7"/>
      <c r="G53" s="7"/>
      <c r="H53" s="7"/>
      <c r="I53" s="7"/>
      <c r="J53" s="8"/>
      <c r="K53" s="8"/>
      <c r="L53" s="8"/>
      <c r="M53" s="7"/>
      <c r="N53" s="7"/>
      <c r="O53" s="47"/>
    </row>
    <row r="54" spans="1:15" ht="19.5" customHeight="1" x14ac:dyDescent="0.25">
      <c r="B54" s="6" t="s">
        <v>16</v>
      </c>
      <c r="C54" s="7" t="s">
        <v>39</v>
      </c>
      <c r="D54" s="7"/>
      <c r="E54" s="7"/>
      <c r="F54" s="7"/>
      <c r="G54" s="7"/>
      <c r="H54" s="7"/>
      <c r="I54" s="7"/>
      <c r="J54" s="8"/>
      <c r="K54" s="8"/>
      <c r="L54" s="8"/>
      <c r="M54" s="7"/>
      <c r="N54" s="7"/>
      <c r="O54" s="47">
        <v>0</v>
      </c>
    </row>
    <row r="55" spans="1:15" ht="19.5" customHeight="1" x14ac:dyDescent="0.25">
      <c r="B55" s="6" t="s">
        <v>17</v>
      </c>
      <c r="C55" s="7" t="s">
        <v>40</v>
      </c>
      <c r="D55" s="7"/>
      <c r="E55" s="7"/>
      <c r="F55" s="7"/>
      <c r="G55" s="7"/>
      <c r="H55" s="7"/>
      <c r="I55" s="7"/>
      <c r="J55" s="8"/>
      <c r="K55" s="8"/>
      <c r="L55" s="8"/>
      <c r="M55" s="7"/>
      <c r="N55" s="7"/>
      <c r="O55" s="47">
        <v>0</v>
      </c>
    </row>
    <row r="56" spans="1:15" ht="19.5" customHeight="1" x14ac:dyDescent="0.25">
      <c r="B56" s="6" t="s">
        <v>18</v>
      </c>
      <c r="C56" s="7" t="s">
        <v>41</v>
      </c>
      <c r="D56" s="7"/>
      <c r="E56" s="7"/>
      <c r="F56" s="7"/>
      <c r="G56" s="7"/>
      <c r="H56" s="7"/>
      <c r="I56" s="7"/>
      <c r="J56" s="8"/>
      <c r="K56" s="8"/>
      <c r="L56" s="8"/>
      <c r="M56" s="7"/>
      <c r="N56" s="7"/>
      <c r="O56" s="47">
        <v>0</v>
      </c>
    </row>
    <row r="57" spans="1:15" ht="19.5" customHeight="1" thickBot="1" x14ac:dyDescent="0.3">
      <c r="B57" s="21" t="s">
        <v>19</v>
      </c>
      <c r="C57" s="19" t="s">
        <v>42</v>
      </c>
      <c r="D57" s="19"/>
      <c r="E57" s="19"/>
      <c r="F57" s="19"/>
      <c r="G57" s="19"/>
      <c r="H57" s="19"/>
      <c r="I57" s="19"/>
      <c r="J57" s="22"/>
      <c r="K57" s="22"/>
      <c r="L57" s="22"/>
      <c r="M57" s="19"/>
      <c r="N57" s="19"/>
      <c r="O57" s="48">
        <v>0</v>
      </c>
    </row>
    <row r="58" spans="1:15" ht="20.25" customHeight="1" thickBot="1" x14ac:dyDescent="0.3">
      <c r="A58" s="16"/>
      <c r="B58" s="24"/>
      <c r="C58" s="17" t="s">
        <v>43</v>
      </c>
      <c r="K58" s="198" t="s">
        <v>44</v>
      </c>
      <c r="L58" s="198"/>
      <c r="M58" s="198"/>
      <c r="N58" s="199"/>
      <c r="O58" s="43">
        <f>SUM(O53:O57)</f>
        <v>0</v>
      </c>
    </row>
    <row r="59" spans="1:15" ht="6" customHeight="1" x14ac:dyDescent="0.25"/>
    <row r="60" spans="1:15" x14ac:dyDescent="0.25">
      <c r="A60" s="1" t="s">
        <v>45</v>
      </c>
    </row>
    <row r="61" spans="1:15" ht="19.5" customHeight="1" x14ac:dyDescent="0.25">
      <c r="B61" s="6" t="s">
        <v>15</v>
      </c>
      <c r="C61" s="7" t="s">
        <v>51</v>
      </c>
      <c r="D61" s="7"/>
      <c r="E61" s="7"/>
      <c r="F61" s="7"/>
      <c r="G61" s="7"/>
      <c r="H61" s="7"/>
      <c r="I61" s="7" t="s">
        <v>236</v>
      </c>
      <c r="J61" s="8"/>
      <c r="K61" s="8"/>
      <c r="L61" s="8"/>
      <c r="M61" s="7"/>
      <c r="N61" s="7"/>
      <c r="O61" s="47">
        <v>0</v>
      </c>
    </row>
    <row r="62" spans="1:15" ht="19.5" customHeight="1" x14ac:dyDescent="0.25">
      <c r="B62" s="6" t="s">
        <v>16</v>
      </c>
      <c r="C62" s="7" t="s">
        <v>52</v>
      </c>
      <c r="D62" s="7"/>
      <c r="E62" s="7"/>
      <c r="F62" s="7"/>
      <c r="G62" s="7"/>
      <c r="H62" s="7"/>
      <c r="I62" s="7"/>
      <c r="J62" s="8"/>
      <c r="K62" s="8"/>
      <c r="L62" s="8"/>
      <c r="M62" s="7"/>
      <c r="N62" s="7"/>
      <c r="O62" s="47">
        <v>0</v>
      </c>
    </row>
    <row r="63" spans="1:15" ht="19.5" customHeight="1" x14ac:dyDescent="0.25">
      <c r="B63" s="6" t="s">
        <v>17</v>
      </c>
      <c r="C63" s="7" t="s">
        <v>53</v>
      </c>
      <c r="D63" s="7"/>
      <c r="E63" s="37"/>
      <c r="F63" s="7"/>
      <c r="G63" s="7"/>
      <c r="H63" s="7"/>
      <c r="I63" s="7"/>
      <c r="J63" s="8"/>
      <c r="K63" s="8"/>
      <c r="L63" s="8"/>
      <c r="M63" s="7"/>
      <c r="N63" s="7"/>
      <c r="O63" s="47"/>
    </row>
    <row r="64" spans="1:15" ht="19.5" customHeight="1" x14ac:dyDescent="0.25">
      <c r="B64" s="6" t="s">
        <v>18</v>
      </c>
      <c r="C64" s="7" t="s">
        <v>54</v>
      </c>
      <c r="D64" s="7"/>
      <c r="E64" s="7"/>
      <c r="F64" s="7"/>
      <c r="G64" s="7"/>
      <c r="H64" s="7"/>
      <c r="I64" s="7"/>
      <c r="J64" s="8"/>
      <c r="K64" s="8"/>
      <c r="L64" s="8"/>
      <c r="M64" s="7"/>
      <c r="N64" s="7"/>
      <c r="O64" s="47">
        <v>0</v>
      </c>
    </row>
    <row r="65" spans="1:18" ht="19.5" customHeight="1" x14ac:dyDescent="0.25">
      <c r="B65" s="6" t="s">
        <v>19</v>
      </c>
      <c r="C65" s="7" t="s">
        <v>114</v>
      </c>
      <c r="D65" s="7"/>
      <c r="E65" s="7"/>
      <c r="F65" s="7"/>
      <c r="G65" s="7"/>
      <c r="H65" s="7"/>
      <c r="I65" s="7"/>
      <c r="J65" s="8"/>
      <c r="K65" s="8"/>
      <c r="L65" s="8"/>
      <c r="M65" s="7"/>
      <c r="N65" s="7"/>
      <c r="O65" s="47">
        <v>0</v>
      </c>
      <c r="Q65" s="50">
        <f>IF(O65&lt;25000,O65,25000)</f>
        <v>0</v>
      </c>
      <c r="R65" t="s">
        <v>116</v>
      </c>
    </row>
    <row r="66" spans="1:18" ht="19.5" customHeight="1" x14ac:dyDescent="0.25">
      <c r="B66" s="6" t="s">
        <v>46</v>
      </c>
      <c r="C66" s="7" t="s">
        <v>55</v>
      </c>
      <c r="D66" s="7"/>
      <c r="E66" s="7"/>
      <c r="F66" s="7"/>
      <c r="G66" s="7"/>
      <c r="H66" s="7"/>
      <c r="I66" s="7"/>
      <c r="J66" s="8"/>
      <c r="K66" s="8"/>
      <c r="L66" s="8"/>
      <c r="M66" s="7"/>
      <c r="N66" s="7"/>
      <c r="O66" s="47">
        <v>0</v>
      </c>
    </row>
    <row r="67" spans="1:18" ht="19.5" customHeight="1" x14ac:dyDescent="0.25">
      <c r="B67" s="6" t="s">
        <v>47</v>
      </c>
      <c r="C67" s="7" t="s">
        <v>56</v>
      </c>
      <c r="D67" s="7"/>
      <c r="E67" s="7"/>
      <c r="F67" s="7"/>
      <c r="G67" s="7"/>
      <c r="H67" s="7"/>
      <c r="I67" s="7"/>
      <c r="J67" s="8"/>
      <c r="K67" s="8"/>
      <c r="L67" s="8"/>
      <c r="M67" s="7"/>
      <c r="N67" s="7"/>
      <c r="O67" s="47">
        <v>0</v>
      </c>
    </row>
    <row r="68" spans="1:18" ht="19.5" customHeight="1" x14ac:dyDescent="0.25">
      <c r="B68" s="6" t="s">
        <v>48</v>
      </c>
      <c r="C68" s="7" t="s">
        <v>79</v>
      </c>
      <c r="D68" s="7"/>
      <c r="E68" s="7">
        <v>683</v>
      </c>
      <c r="F68" s="7" t="s">
        <v>198</v>
      </c>
      <c r="G68" s="7" t="s">
        <v>189</v>
      </c>
      <c r="H68" s="7"/>
      <c r="I68" s="7" t="s">
        <v>199</v>
      </c>
      <c r="J68" s="8" t="s">
        <v>189</v>
      </c>
      <c r="K68" s="8"/>
      <c r="L68" s="8" t="s">
        <v>200</v>
      </c>
      <c r="M68" s="7"/>
      <c r="N68" s="7"/>
      <c r="O68" s="47">
        <f>E68*H68*K68</f>
        <v>0</v>
      </c>
    </row>
    <row r="69" spans="1:18" ht="19.5" customHeight="1" x14ac:dyDescent="0.25">
      <c r="B69" s="25" t="s">
        <v>49</v>
      </c>
      <c r="C69" s="15" t="s">
        <v>117</v>
      </c>
      <c r="D69" s="15"/>
      <c r="E69" s="146"/>
      <c r="F69" s="15" t="s">
        <v>206</v>
      </c>
      <c r="G69" s="15" t="s">
        <v>189</v>
      </c>
      <c r="H69" s="15"/>
      <c r="I69" s="15" t="s">
        <v>207</v>
      </c>
      <c r="J69" s="26"/>
      <c r="K69" s="26"/>
      <c r="L69" s="26"/>
      <c r="M69" s="15"/>
      <c r="N69" s="15"/>
      <c r="O69" s="49">
        <f>E69*H69</f>
        <v>0</v>
      </c>
    </row>
    <row r="70" spans="1:18" ht="19.5" customHeight="1" thickBot="1" x14ac:dyDescent="0.3">
      <c r="B70" s="21" t="s">
        <v>50</v>
      </c>
      <c r="C70" s="19" t="s">
        <v>205</v>
      </c>
      <c r="D70" s="19"/>
      <c r="E70" s="38">
        <v>0</v>
      </c>
      <c r="F70" s="19" t="s">
        <v>206</v>
      </c>
      <c r="G70" s="19" t="s">
        <v>189</v>
      </c>
      <c r="H70" s="19">
        <v>0</v>
      </c>
      <c r="I70" s="19" t="s">
        <v>207</v>
      </c>
      <c r="K70" s="22"/>
      <c r="L70" s="22"/>
      <c r="M70" s="19"/>
      <c r="N70" s="19"/>
      <c r="O70" s="145">
        <f>E70*H70</f>
        <v>0</v>
      </c>
    </row>
    <row r="71" spans="1:18" ht="20.25" customHeight="1" x14ac:dyDescent="0.25">
      <c r="K71" s="200" t="s">
        <v>57</v>
      </c>
      <c r="L71" s="200"/>
      <c r="M71" s="200"/>
      <c r="N71" s="200"/>
      <c r="O71" s="43">
        <f>SUM(O61:O70)</f>
        <v>0</v>
      </c>
    </row>
    <row r="72" spans="1:18" ht="6.75" customHeight="1" x14ac:dyDescent="0.25"/>
    <row r="73" spans="1:18" ht="6" customHeight="1" x14ac:dyDescent="0.25"/>
    <row r="74" spans="1:18" ht="34.5" customHeight="1" thickBot="1" x14ac:dyDescent="0.3">
      <c r="A74" s="27" t="s">
        <v>58</v>
      </c>
      <c r="B74" s="28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8"/>
      <c r="N74" s="28"/>
      <c r="O74" s="30" t="s">
        <v>59</v>
      </c>
    </row>
    <row r="75" spans="1:18" ht="22.5" customHeight="1" thickBo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194" t="s">
        <v>60</v>
      </c>
      <c r="L75" s="194"/>
      <c r="M75" s="194"/>
      <c r="N75" s="194"/>
      <c r="O75" s="52">
        <f>O32+O42+O50+O58+O71</f>
        <v>0</v>
      </c>
    </row>
    <row r="76" spans="1:18" ht="8.25" customHeight="1" x14ac:dyDescent="0.25"/>
    <row r="77" spans="1:18" x14ac:dyDescent="0.25">
      <c r="A77" s="1" t="s">
        <v>61</v>
      </c>
    </row>
    <row r="78" spans="1:18" ht="26.25" customHeight="1" x14ac:dyDescent="0.25">
      <c r="A78" s="1"/>
      <c r="C78" s="195" t="s">
        <v>63</v>
      </c>
      <c r="D78" s="195"/>
      <c r="E78" s="195"/>
      <c r="F78" s="195"/>
      <c r="G78" s="195"/>
      <c r="H78" s="195"/>
      <c r="I78" s="195"/>
      <c r="J78" s="196" t="s">
        <v>64</v>
      </c>
      <c r="K78" s="197"/>
      <c r="L78" s="196" t="s">
        <v>78</v>
      </c>
      <c r="M78" s="197"/>
      <c r="N78" s="197"/>
      <c r="O78" s="62" t="s">
        <v>59</v>
      </c>
    </row>
    <row r="79" spans="1:18" ht="17.25" customHeight="1" x14ac:dyDescent="0.25">
      <c r="B79" s="6" t="s">
        <v>15</v>
      </c>
      <c r="C79" s="189" t="s">
        <v>77</v>
      </c>
      <c r="D79" s="189"/>
      <c r="E79" s="189"/>
      <c r="F79" s="189"/>
      <c r="G79" s="189"/>
      <c r="H79" s="189"/>
      <c r="I79" s="190"/>
      <c r="J79" s="214">
        <v>0.54500000000000004</v>
      </c>
      <c r="K79" s="215"/>
      <c r="L79" s="220">
        <f>O32+O50+O71-O65-O68+Q65</f>
        <v>0</v>
      </c>
      <c r="M79" s="221"/>
      <c r="N79" s="222"/>
      <c r="O79" s="53">
        <f>J79*L79</f>
        <v>0</v>
      </c>
    </row>
    <row r="80" spans="1:18" ht="17.25" customHeight="1" x14ac:dyDescent="0.25">
      <c r="B80" s="25" t="s">
        <v>16</v>
      </c>
      <c r="C80" s="189"/>
      <c r="D80" s="189"/>
      <c r="E80" s="189"/>
      <c r="F80" s="189"/>
      <c r="G80" s="189"/>
      <c r="H80" s="189"/>
      <c r="I80" s="190"/>
      <c r="J80" s="216"/>
      <c r="K80" s="217"/>
      <c r="L80" s="223"/>
      <c r="M80" s="224"/>
      <c r="N80" s="225"/>
      <c r="O80" s="54">
        <f>J80*L80</f>
        <v>0</v>
      </c>
    </row>
    <row r="81" spans="1:15" ht="17.25" customHeight="1" thickBot="1" x14ac:dyDescent="0.3">
      <c r="B81" s="21" t="s">
        <v>17</v>
      </c>
      <c r="C81" s="229"/>
      <c r="D81" s="229"/>
      <c r="E81" s="229"/>
      <c r="F81" s="229"/>
      <c r="G81" s="229"/>
      <c r="H81" s="229"/>
      <c r="I81" s="230"/>
      <c r="J81" s="218"/>
      <c r="K81" s="219"/>
      <c r="L81" s="226"/>
      <c r="M81" s="227"/>
      <c r="N81" s="228"/>
      <c r="O81" s="55">
        <f>J81*L81</f>
        <v>0</v>
      </c>
    </row>
    <row r="82" spans="1:15" ht="20.25" customHeight="1" thickBot="1" x14ac:dyDescent="0.3">
      <c r="K82" s="207" t="s">
        <v>65</v>
      </c>
      <c r="L82" s="208"/>
      <c r="M82" s="208"/>
      <c r="N82" s="209"/>
      <c r="O82" s="52">
        <f>SUM(O79:O81)</f>
        <v>0</v>
      </c>
    </row>
    <row r="84" spans="1:15" x14ac:dyDescent="0.25">
      <c r="B84" s="210" t="s">
        <v>66</v>
      </c>
      <c r="C84" s="210"/>
      <c r="D84" s="210"/>
      <c r="E84" s="211" t="s">
        <v>244</v>
      </c>
      <c r="F84" s="189"/>
      <c r="G84" s="189"/>
      <c r="H84" s="189"/>
      <c r="I84" s="189"/>
      <c r="J84" s="189"/>
      <c r="K84" s="189"/>
      <c r="L84" s="189"/>
      <c r="M84" s="190"/>
    </row>
    <row r="85" spans="1:15" x14ac:dyDescent="0.25">
      <c r="C85" t="s">
        <v>67</v>
      </c>
    </row>
    <row r="86" spans="1:15" ht="6" customHeight="1" x14ac:dyDescent="0.25"/>
    <row r="87" spans="1:15" ht="27" thickBot="1" x14ac:dyDescent="0.3">
      <c r="O87" s="4" t="s">
        <v>59</v>
      </c>
    </row>
    <row r="88" spans="1:15" ht="24" customHeight="1" thickBot="1" x14ac:dyDescent="0.3">
      <c r="A88" s="27" t="s">
        <v>68</v>
      </c>
      <c r="B88" s="28"/>
      <c r="C88" s="28"/>
      <c r="D88" s="28"/>
      <c r="E88" s="28"/>
      <c r="F88" s="28"/>
      <c r="G88" s="28"/>
      <c r="H88" s="191" t="s">
        <v>69</v>
      </c>
      <c r="I88" s="191"/>
      <c r="J88" s="191"/>
      <c r="K88" s="191"/>
      <c r="L88" s="191"/>
      <c r="M88" s="191"/>
      <c r="N88" s="191"/>
      <c r="O88" s="52">
        <f>O75+O82</f>
        <v>0</v>
      </c>
    </row>
    <row r="90" spans="1:15" x14ac:dyDescent="0.25">
      <c r="A90" t="s">
        <v>81</v>
      </c>
    </row>
    <row r="91" spans="1:15" ht="15" customHeight="1" x14ac:dyDescent="0.25">
      <c r="A91" t="s">
        <v>115</v>
      </c>
    </row>
    <row r="93" spans="1:15" x14ac:dyDescent="0.25">
      <c r="B93" s="157" t="s">
        <v>214</v>
      </c>
      <c r="C93" s="157"/>
      <c r="D93" s="157"/>
      <c r="E93" s="157"/>
      <c r="F93" s="157"/>
      <c r="J93" s="72" t="s">
        <v>120</v>
      </c>
      <c r="K93" s="73"/>
      <c r="L93" s="73"/>
      <c r="M93" s="74"/>
      <c r="N93" s="74"/>
      <c r="O93" s="75"/>
    </row>
    <row r="94" spans="1:15" x14ac:dyDescent="0.25">
      <c r="B94" s="157" t="s">
        <v>215</v>
      </c>
      <c r="C94" s="157"/>
      <c r="D94" s="157"/>
      <c r="E94" s="157"/>
      <c r="F94" s="157"/>
      <c r="J94" s="72" t="s">
        <v>127</v>
      </c>
      <c r="K94" s="73"/>
      <c r="L94" s="73"/>
      <c r="M94" s="74"/>
      <c r="N94" s="74"/>
      <c r="O94" s="75"/>
    </row>
    <row r="95" spans="1:15" x14ac:dyDescent="0.25">
      <c r="B95" s="157" t="s">
        <v>213</v>
      </c>
      <c r="C95" s="157"/>
      <c r="D95" s="157"/>
      <c r="E95" s="157"/>
      <c r="F95" s="157"/>
      <c r="J95" s="72" t="s">
        <v>128</v>
      </c>
      <c r="K95" s="73"/>
      <c r="L95" s="73"/>
      <c r="M95" s="74"/>
      <c r="N95" s="74"/>
      <c r="O95" s="75"/>
    </row>
    <row r="96" spans="1:15" ht="12.75" customHeight="1" thickBot="1" x14ac:dyDescent="0.3">
      <c r="I96" s="11"/>
      <c r="J96" s="212" t="s">
        <v>124</v>
      </c>
      <c r="K96" s="212"/>
      <c r="L96" s="212"/>
      <c r="M96" s="213"/>
      <c r="N96" s="77">
        <f>O93-O42-O68-O65+Q65</f>
        <v>0</v>
      </c>
      <c r="O96" s="78"/>
    </row>
    <row r="97" spans="10:15" x14ac:dyDescent="0.25">
      <c r="J97" s="206" t="s">
        <v>119</v>
      </c>
      <c r="K97" s="206"/>
      <c r="L97" s="206"/>
      <c r="M97" s="206"/>
      <c r="N97" s="74"/>
      <c r="O97" s="75"/>
    </row>
  </sheetData>
  <mergeCells count="32">
    <mergeCell ref="B20:C20"/>
    <mergeCell ref="J97:M97"/>
    <mergeCell ref="K82:N82"/>
    <mergeCell ref="B84:D84"/>
    <mergeCell ref="E84:M84"/>
    <mergeCell ref="H88:N88"/>
    <mergeCell ref="J96:M96"/>
    <mergeCell ref="J30:N30"/>
    <mergeCell ref="J79:K79"/>
    <mergeCell ref="J80:K80"/>
    <mergeCell ref="J81:K81"/>
    <mergeCell ref="L78:N78"/>
    <mergeCell ref="L79:N79"/>
    <mergeCell ref="L80:N80"/>
    <mergeCell ref="L81:N81"/>
    <mergeCell ref="C81:I81"/>
    <mergeCell ref="A1:O1"/>
    <mergeCell ref="F8:H8"/>
    <mergeCell ref="C8:D8"/>
    <mergeCell ref="D2:E2"/>
    <mergeCell ref="L17:N17"/>
    <mergeCell ref="C79:I79"/>
    <mergeCell ref="C80:I80"/>
    <mergeCell ref="H32:N32"/>
    <mergeCell ref="C36:M36"/>
    <mergeCell ref="L42:N42"/>
    <mergeCell ref="L50:N50"/>
    <mergeCell ref="K75:N75"/>
    <mergeCell ref="C78:I78"/>
    <mergeCell ref="J78:K78"/>
    <mergeCell ref="K58:N58"/>
    <mergeCell ref="K71:N71"/>
  </mergeCells>
  <phoneticPr fontId="6" type="noConversion"/>
  <pageMargins left="0.17" right="0.16" top="0.17" bottom="0.19" header="0.5" footer="0.19"/>
  <pageSetup scale="7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zoomScale="80" workbookViewId="0">
      <selection activeCell="H16" sqref="H16"/>
    </sheetView>
  </sheetViews>
  <sheetFormatPr defaultRowHeight="13.2" x14ac:dyDescent="0.25"/>
  <cols>
    <col min="1" max="1" width="4.6640625" customWidth="1"/>
    <col min="2" max="2" width="6.109375" customWidth="1"/>
    <col min="3" max="3" width="14.88671875" customWidth="1"/>
    <col min="4" max="4" width="13.88671875" customWidth="1"/>
    <col min="5" max="5" width="18.33203125" customWidth="1"/>
    <col min="6" max="6" width="6.5546875" customWidth="1"/>
    <col min="7" max="7" width="2.109375" customWidth="1"/>
    <col min="8" max="8" width="17.109375" customWidth="1"/>
    <col min="9" max="9" width="15.6640625" bestFit="1" customWidth="1"/>
    <col min="10" max="12" width="8.33203125" style="2" customWidth="1"/>
    <col min="13" max="14" width="12.88671875" customWidth="1"/>
    <col min="15" max="15" width="15.33203125" style="1" customWidth="1"/>
    <col min="16" max="16" width="2.5546875" customWidth="1"/>
    <col min="17" max="17" width="12.5546875" customWidth="1"/>
  </cols>
  <sheetData>
    <row r="1" spans="1:17" ht="13.8" x14ac:dyDescent="0.25">
      <c r="A1" s="185" t="s">
        <v>245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x14ac:dyDescent="0.25">
      <c r="A2" s="1" t="s">
        <v>70</v>
      </c>
      <c r="D2" s="202" t="s">
        <v>76</v>
      </c>
      <c r="E2" s="203"/>
    </row>
    <row r="3" spans="1:17" ht="6" customHeight="1" x14ac:dyDescent="0.25">
      <c r="A3" s="1"/>
      <c r="D3" s="11"/>
      <c r="E3" s="11"/>
    </row>
    <row r="4" spans="1:17" x14ac:dyDescent="0.25">
      <c r="A4" s="1" t="s">
        <v>71</v>
      </c>
      <c r="D4" s="11"/>
      <c r="E4" s="11"/>
    </row>
    <row r="5" spans="1:17" ht="6.75" customHeight="1" x14ac:dyDescent="0.25">
      <c r="A5" s="1"/>
      <c r="D5" s="11"/>
      <c r="E5" s="11"/>
    </row>
    <row r="6" spans="1:17" x14ac:dyDescent="0.25">
      <c r="A6" s="1" t="s">
        <v>72</v>
      </c>
      <c r="D6" s="11"/>
      <c r="E6" s="11"/>
    </row>
    <row r="7" spans="1:17" ht="6.75" customHeight="1" x14ac:dyDescent="0.25">
      <c r="A7" s="1"/>
      <c r="D7" s="11"/>
      <c r="E7" s="11"/>
    </row>
    <row r="8" spans="1:17" x14ac:dyDescent="0.25">
      <c r="A8" t="s">
        <v>73</v>
      </c>
      <c r="C8" s="201"/>
      <c r="D8" s="195"/>
      <c r="E8" s="35" t="s">
        <v>74</v>
      </c>
      <c r="F8" s="201"/>
      <c r="G8" s="195"/>
      <c r="H8" s="195"/>
      <c r="I8" s="36" t="s">
        <v>75</v>
      </c>
      <c r="J8" s="31">
        <v>2</v>
      </c>
    </row>
    <row r="9" spans="1:17" ht="11.25" customHeight="1" x14ac:dyDescent="0.25"/>
    <row r="10" spans="1:17" x14ac:dyDescent="0.25">
      <c r="A10" s="1" t="s">
        <v>0</v>
      </c>
    </row>
    <row r="11" spans="1:17" s="3" customFormat="1" ht="27.75" customHeight="1" x14ac:dyDescent="0.25"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/>
      <c r="H11" s="60" t="s">
        <v>11</v>
      </c>
      <c r="I11" s="61" t="s">
        <v>7</v>
      </c>
      <c r="J11" s="56" t="s">
        <v>8</v>
      </c>
      <c r="K11" s="56" t="s">
        <v>9</v>
      </c>
      <c r="L11" s="56" t="s">
        <v>10</v>
      </c>
      <c r="M11" s="58" t="s">
        <v>12</v>
      </c>
      <c r="N11" s="58" t="s">
        <v>13</v>
      </c>
      <c r="O11" s="59" t="s">
        <v>14</v>
      </c>
      <c r="P11" s="57"/>
      <c r="Q11" s="5" t="s">
        <v>20</v>
      </c>
    </row>
    <row r="12" spans="1:17" ht="19.5" customHeight="1" x14ac:dyDescent="0.25">
      <c r="A12" s="6" t="s">
        <v>15</v>
      </c>
      <c r="B12" s="7"/>
      <c r="C12" s="156"/>
      <c r="D12" s="7"/>
      <c r="E12" s="156"/>
      <c r="F12" s="7"/>
      <c r="G12" s="7"/>
      <c r="H12" s="7"/>
      <c r="I12" s="45">
        <f>'Year 1'!I12*1.03</f>
        <v>0</v>
      </c>
      <c r="J12" s="143"/>
      <c r="K12" s="143"/>
      <c r="L12" s="143"/>
      <c r="M12" s="39">
        <f>ROUND(((J12/12)*I12)+((K12/9)*I12)+(((I12*0.333)*(L12/3))),0)</f>
        <v>0</v>
      </c>
      <c r="N12" s="44">
        <f>ROUND(M12*Q12,0)</f>
        <v>0</v>
      </c>
      <c r="O12" s="40">
        <f>ROUND(M12+N12,0)</f>
        <v>0</v>
      </c>
      <c r="P12" s="11"/>
      <c r="Q12" s="33">
        <v>0</v>
      </c>
    </row>
    <row r="13" spans="1:17" ht="19.5" customHeight="1" x14ac:dyDescent="0.25">
      <c r="A13" s="6" t="s">
        <v>16</v>
      </c>
      <c r="B13" s="7"/>
      <c r="C13" s="156"/>
      <c r="D13" s="7"/>
      <c r="E13" s="156"/>
      <c r="F13" s="7"/>
      <c r="G13" s="7"/>
      <c r="H13" s="7"/>
      <c r="I13" s="45">
        <f>'Year 1'!I13*1.03</f>
        <v>0</v>
      </c>
      <c r="J13" s="143"/>
      <c r="K13" s="143"/>
      <c r="L13" s="143"/>
      <c r="M13" s="39">
        <f>((J13/12)*I13)+((K13/9)*I13)+(((I13*0.333)*(L13/3)))</f>
        <v>0</v>
      </c>
      <c r="N13" s="44">
        <f>ROUND(M13*Q13,0)</f>
        <v>0</v>
      </c>
      <c r="O13" s="40">
        <f>ROUND(M13+N13,0)</f>
        <v>0</v>
      </c>
      <c r="P13" s="11"/>
      <c r="Q13" s="33">
        <v>0</v>
      </c>
    </row>
    <row r="14" spans="1:17" ht="18.75" customHeight="1" x14ac:dyDescent="0.25">
      <c r="A14" s="6" t="s">
        <v>17</v>
      </c>
      <c r="B14" s="7"/>
      <c r="C14" s="7"/>
      <c r="D14" s="7"/>
      <c r="E14" s="7"/>
      <c r="F14" s="7"/>
      <c r="G14" s="7"/>
      <c r="H14" s="7"/>
      <c r="I14" s="45">
        <v>0</v>
      </c>
      <c r="J14" s="12"/>
      <c r="K14" s="12"/>
      <c r="L14" s="12"/>
      <c r="M14" s="39">
        <f>ROUND(((J14/12)*I14)+((K14/9)*I14)+(((I14*0.333)*(L14/3))),0)</f>
        <v>0</v>
      </c>
      <c r="N14" s="44">
        <f>ROUND(M14*Q14,0)</f>
        <v>0</v>
      </c>
      <c r="O14" s="40">
        <f>ROUND(M14+N14,0)</f>
        <v>0</v>
      </c>
      <c r="P14" s="11"/>
      <c r="Q14" s="33">
        <v>0</v>
      </c>
    </row>
    <row r="15" spans="1:17" ht="18.75" customHeight="1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45">
        <v>0</v>
      </c>
      <c r="J15" s="12"/>
      <c r="K15" s="12"/>
      <c r="L15" s="12"/>
      <c r="M15" s="39">
        <f>ROUND(((J15/12)*I15)+((K15/9)*I15)+(((I15*0.333)*(L15/3))),0)</f>
        <v>0</v>
      </c>
      <c r="N15" s="44">
        <f>ROUND(M15*Q15,0)</f>
        <v>0</v>
      </c>
      <c r="O15" s="40">
        <f>ROUND(M15+N15,0)</f>
        <v>0</v>
      </c>
      <c r="P15" s="11"/>
      <c r="Q15" s="33">
        <v>0</v>
      </c>
    </row>
    <row r="16" spans="1:17" ht="18.75" customHeight="1" thickBot="1" x14ac:dyDescent="0.3">
      <c r="A16" s="21" t="s">
        <v>19</v>
      </c>
      <c r="B16" s="19"/>
      <c r="C16" s="19"/>
      <c r="D16" s="19"/>
      <c r="E16" s="19"/>
      <c r="F16" s="19"/>
      <c r="G16" s="19"/>
      <c r="H16" s="19"/>
      <c r="I16" s="46">
        <v>0</v>
      </c>
      <c r="J16" s="20"/>
      <c r="K16" s="20"/>
      <c r="L16" s="20"/>
      <c r="M16" s="39">
        <f>ROUND(((J16/12)*I16)+((K16/9)*I16)+(((I16*0.333)*(L16/3))),0)</f>
        <v>0</v>
      </c>
      <c r="N16" s="44">
        <f>ROUND(M16*Q16,0)</f>
        <v>0</v>
      </c>
      <c r="O16" s="40">
        <f>ROUND(M16+N16,0)</f>
        <v>0</v>
      </c>
      <c r="P16" s="11"/>
      <c r="Q16" s="34">
        <v>0</v>
      </c>
    </row>
    <row r="17" spans="1:18" ht="20.25" customHeight="1" x14ac:dyDescent="0.25">
      <c r="L17" s="204" t="s">
        <v>21</v>
      </c>
      <c r="M17" s="204"/>
      <c r="N17" s="204"/>
      <c r="O17" s="43">
        <f>SUM(O12:O16)</f>
        <v>0</v>
      </c>
    </row>
    <row r="18" spans="1:18" ht="6" customHeight="1" x14ac:dyDescent="0.25"/>
    <row r="19" spans="1:18" x14ac:dyDescent="0.25">
      <c r="A19" s="1" t="s">
        <v>22</v>
      </c>
    </row>
    <row r="20" spans="1:18" ht="26.4" x14ac:dyDescent="0.25">
      <c r="A20" s="32" t="s">
        <v>23</v>
      </c>
      <c r="B20" s="32"/>
      <c r="C20" s="32"/>
      <c r="D20" s="231" t="s">
        <v>6</v>
      </c>
      <c r="E20" s="231"/>
      <c r="F20" s="231"/>
      <c r="G20" s="231"/>
      <c r="H20" s="231"/>
      <c r="I20" s="232"/>
      <c r="J20" s="56" t="s">
        <v>8</v>
      </c>
      <c r="K20" s="56" t="s">
        <v>9</v>
      </c>
      <c r="L20" s="56" t="s">
        <v>10</v>
      </c>
      <c r="M20" s="58" t="s">
        <v>12</v>
      </c>
      <c r="N20" s="58" t="s">
        <v>13</v>
      </c>
      <c r="O20" s="59" t="s">
        <v>14</v>
      </c>
      <c r="P20" s="57"/>
      <c r="Q20" s="5" t="s">
        <v>20</v>
      </c>
    </row>
    <row r="21" spans="1:18" ht="18.75" customHeight="1" thickBot="1" x14ac:dyDescent="0.3">
      <c r="B21" s="18"/>
      <c r="C21" s="10"/>
      <c r="D21" s="7" t="s">
        <v>24</v>
      </c>
      <c r="E21" s="7"/>
      <c r="F21" s="7"/>
      <c r="G21" s="7"/>
      <c r="H21" s="7"/>
      <c r="I21" s="37">
        <f>'Year 1'!I21*1.05</f>
        <v>0</v>
      </c>
      <c r="J21" s="143"/>
      <c r="K21" s="12"/>
      <c r="L21" s="12"/>
      <c r="M21" s="41">
        <f t="shared" ref="M21:M29" si="0">ROUND(((J21/12)*I21)+((K21/9)*I21)+(((I21*0.333)*(L21/3))),0)</f>
        <v>0</v>
      </c>
      <c r="N21" s="44">
        <f t="shared" ref="N21:N29" si="1">ROUND(M21*Q21,0)</f>
        <v>0</v>
      </c>
      <c r="O21" s="40">
        <f t="shared" ref="O21:O29" si="2">M21+N21</f>
        <v>0</v>
      </c>
      <c r="Q21" s="33">
        <v>0</v>
      </c>
    </row>
    <row r="22" spans="1:18" ht="18.75" customHeight="1" thickBot="1" x14ac:dyDescent="0.3">
      <c r="B22" s="9"/>
      <c r="C22" s="10"/>
      <c r="D22" s="7" t="s">
        <v>25</v>
      </c>
      <c r="E22" s="7"/>
      <c r="F22" s="7"/>
      <c r="G22" s="7"/>
      <c r="H22" s="7"/>
      <c r="I22" s="37">
        <f>'Year 1'!I22*1.05</f>
        <v>0</v>
      </c>
      <c r="J22" s="12"/>
      <c r="K22" s="12"/>
      <c r="L22" s="12"/>
      <c r="M22" s="41">
        <f t="shared" si="0"/>
        <v>0</v>
      </c>
      <c r="N22" s="44">
        <f t="shared" si="1"/>
        <v>0</v>
      </c>
      <c r="O22" s="40">
        <f t="shared" si="2"/>
        <v>0</v>
      </c>
      <c r="Q22" s="33">
        <v>0</v>
      </c>
    </row>
    <row r="23" spans="1:18" ht="18.75" customHeight="1" thickBot="1" x14ac:dyDescent="0.3">
      <c r="B23" s="9"/>
      <c r="C23" s="10"/>
      <c r="D23" s="7" t="s">
        <v>26</v>
      </c>
      <c r="E23" s="7"/>
      <c r="F23" s="7"/>
      <c r="G23" s="7"/>
      <c r="H23" s="7"/>
      <c r="I23" s="37">
        <f>'Year 1'!I23*1.05</f>
        <v>0</v>
      </c>
      <c r="J23" s="12"/>
      <c r="K23" s="12"/>
      <c r="L23" s="12"/>
      <c r="M23" s="41">
        <f t="shared" si="0"/>
        <v>0</v>
      </c>
      <c r="N23" s="44">
        <f t="shared" si="1"/>
        <v>0</v>
      </c>
      <c r="O23" s="40">
        <f t="shared" si="2"/>
        <v>0</v>
      </c>
      <c r="Q23" s="33">
        <v>0</v>
      </c>
    </row>
    <row r="24" spans="1:18" ht="18.75" customHeight="1" thickBot="1" x14ac:dyDescent="0.3">
      <c r="B24" s="9"/>
      <c r="C24" s="10"/>
      <c r="D24" s="7" t="s">
        <v>27</v>
      </c>
      <c r="E24" s="7"/>
      <c r="F24" s="7"/>
      <c r="G24" s="7"/>
      <c r="H24" s="7"/>
      <c r="I24" s="37">
        <f>'Year 1'!I24*1.05</f>
        <v>0</v>
      </c>
      <c r="J24" s="12"/>
      <c r="K24" s="12"/>
      <c r="L24" s="12"/>
      <c r="M24" s="41">
        <f t="shared" si="0"/>
        <v>0</v>
      </c>
      <c r="N24" s="44">
        <f t="shared" si="1"/>
        <v>0</v>
      </c>
      <c r="O24" s="40">
        <f t="shared" si="2"/>
        <v>0</v>
      </c>
      <c r="Q24" s="33">
        <v>0</v>
      </c>
    </row>
    <row r="25" spans="1:18" ht="18.75" customHeight="1" thickBot="1" x14ac:dyDescent="0.3">
      <c r="B25" s="9"/>
      <c r="C25" s="10"/>
      <c r="D25" s="7" t="s">
        <v>201</v>
      </c>
      <c r="E25" s="7"/>
      <c r="F25" s="7"/>
      <c r="G25" s="7"/>
      <c r="H25" s="7"/>
      <c r="I25" s="37">
        <f>'Year 1'!I25*1.05</f>
        <v>0</v>
      </c>
      <c r="J25" s="143"/>
      <c r="K25" s="12"/>
      <c r="L25" s="12"/>
      <c r="M25" s="41">
        <f t="shared" si="0"/>
        <v>0</v>
      </c>
      <c r="N25" s="44">
        <f t="shared" si="1"/>
        <v>0</v>
      </c>
      <c r="O25" s="40">
        <f t="shared" si="2"/>
        <v>0</v>
      </c>
      <c r="Q25" s="33">
        <v>0</v>
      </c>
    </row>
    <row r="26" spans="1:18" ht="18.75" customHeight="1" thickBot="1" x14ac:dyDescent="0.3">
      <c r="B26" s="9"/>
      <c r="C26" s="10"/>
      <c r="D26" s="7"/>
      <c r="E26" s="7"/>
      <c r="F26" s="7"/>
      <c r="G26" s="7"/>
      <c r="H26" s="7"/>
      <c r="I26" s="37"/>
      <c r="J26" s="12"/>
      <c r="K26" s="12"/>
      <c r="L26" s="12"/>
      <c r="M26" s="41">
        <f t="shared" si="0"/>
        <v>0</v>
      </c>
      <c r="N26" s="44">
        <f t="shared" si="1"/>
        <v>0</v>
      </c>
      <c r="O26" s="40">
        <f t="shared" si="2"/>
        <v>0</v>
      </c>
      <c r="Q26" s="33">
        <v>0</v>
      </c>
    </row>
    <row r="27" spans="1:18" ht="18.75" customHeight="1" thickBot="1" x14ac:dyDescent="0.3">
      <c r="B27" s="9"/>
      <c r="C27" s="14"/>
      <c r="D27" s="15"/>
      <c r="E27" s="15"/>
      <c r="F27" s="15"/>
      <c r="G27" s="15"/>
      <c r="H27" s="15"/>
      <c r="I27" s="37"/>
      <c r="J27" s="12"/>
      <c r="K27" s="12"/>
      <c r="L27" s="12"/>
      <c r="M27" s="41">
        <f t="shared" si="0"/>
        <v>0</v>
      </c>
      <c r="N27" s="44">
        <f t="shared" si="1"/>
        <v>0</v>
      </c>
      <c r="O27" s="40">
        <f t="shared" si="2"/>
        <v>0</v>
      </c>
      <c r="Q27" s="33">
        <v>0</v>
      </c>
    </row>
    <row r="28" spans="1:18" ht="18.75" customHeight="1" thickBot="1" x14ac:dyDescent="0.3">
      <c r="B28" s="9"/>
      <c r="C28" s="10"/>
      <c r="D28" s="7"/>
      <c r="E28" s="7"/>
      <c r="F28" s="7"/>
      <c r="G28" s="7"/>
      <c r="H28" s="7"/>
      <c r="I28" s="37"/>
      <c r="J28" s="13"/>
      <c r="K28" s="13"/>
      <c r="L28" s="13"/>
      <c r="M28" s="41">
        <f t="shared" si="0"/>
        <v>0</v>
      </c>
      <c r="N28" s="44">
        <f t="shared" si="1"/>
        <v>0</v>
      </c>
      <c r="O28" s="40">
        <f t="shared" si="2"/>
        <v>0</v>
      </c>
      <c r="Q28" s="33">
        <v>0</v>
      </c>
    </row>
    <row r="29" spans="1:18" ht="18.75" customHeight="1" thickBot="1" x14ac:dyDescent="0.3">
      <c r="A29" s="11"/>
      <c r="B29" s="23"/>
      <c r="C29" s="19"/>
      <c r="D29" s="19"/>
      <c r="E29" s="19"/>
      <c r="F29" s="19"/>
      <c r="G29" s="19"/>
      <c r="H29" s="19"/>
      <c r="I29" s="38"/>
      <c r="J29" s="20"/>
      <c r="K29" s="20"/>
      <c r="L29" s="20"/>
      <c r="M29" s="41">
        <f t="shared" si="0"/>
        <v>0</v>
      </c>
      <c r="N29" s="44">
        <f t="shared" si="1"/>
        <v>0</v>
      </c>
      <c r="O29" s="40">
        <f t="shared" si="2"/>
        <v>0</v>
      </c>
      <c r="Q29" s="34">
        <v>0</v>
      </c>
    </row>
    <row r="30" spans="1:18" ht="20.25" customHeight="1" x14ac:dyDescent="0.25">
      <c r="J30" s="193" t="s">
        <v>28</v>
      </c>
      <c r="K30" s="193"/>
      <c r="L30" s="193"/>
      <c r="M30" s="193"/>
      <c r="N30" s="193"/>
      <c r="O30" s="43">
        <f>SUM(O21:O29)</f>
        <v>0</v>
      </c>
    </row>
    <row r="31" spans="1:18" ht="8.25" customHeight="1" thickBot="1" x14ac:dyDescent="0.3"/>
    <row r="32" spans="1:18" ht="22.5" customHeight="1" thickBot="1" x14ac:dyDescent="0.3">
      <c r="H32" s="191" t="s">
        <v>29</v>
      </c>
      <c r="I32" s="191"/>
      <c r="J32" s="191"/>
      <c r="K32" s="191"/>
      <c r="L32" s="191"/>
      <c r="M32" s="191"/>
      <c r="N32" s="191"/>
      <c r="O32" s="51">
        <f>O17+O30</f>
        <v>0</v>
      </c>
      <c r="Q32" s="64">
        <f>SUM(N12:N16)+SUM(N21:N29)</f>
        <v>0</v>
      </c>
      <c r="R32" t="s">
        <v>208</v>
      </c>
    </row>
    <row r="33" spans="1:15" ht="6" customHeight="1" x14ac:dyDescent="0.25"/>
    <row r="34" spans="1:15" x14ac:dyDescent="0.25">
      <c r="A34" s="1" t="s">
        <v>30</v>
      </c>
    </row>
    <row r="35" spans="1:15" x14ac:dyDescent="0.25">
      <c r="A35" t="s">
        <v>31</v>
      </c>
    </row>
    <row r="36" spans="1:15" x14ac:dyDescent="0.25">
      <c r="C36" s="192" t="s">
        <v>32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5" ht="18.75" customHeight="1" x14ac:dyDescent="0.25">
      <c r="B37" s="6" t="s">
        <v>15</v>
      </c>
      <c r="C37" s="7"/>
      <c r="D37" s="7"/>
      <c r="E37" s="7"/>
      <c r="F37" s="7"/>
      <c r="G37" s="7"/>
      <c r="H37" s="7"/>
      <c r="I37" s="7"/>
      <c r="J37" s="8"/>
      <c r="K37" s="8"/>
      <c r="L37" s="8"/>
      <c r="M37" s="7"/>
      <c r="N37" s="7"/>
      <c r="O37" s="47">
        <v>0</v>
      </c>
    </row>
    <row r="38" spans="1:15" ht="18.75" customHeight="1" x14ac:dyDescent="0.25">
      <c r="B38" s="6" t="s">
        <v>16</v>
      </c>
      <c r="C38" s="7"/>
      <c r="D38" s="7"/>
      <c r="E38" s="7"/>
      <c r="F38" s="7"/>
      <c r="G38" s="7"/>
      <c r="H38" s="7"/>
      <c r="I38" s="7"/>
      <c r="J38" s="8"/>
      <c r="K38" s="8"/>
      <c r="L38" s="8"/>
      <c r="M38" s="7"/>
      <c r="N38" s="7"/>
      <c r="O38" s="47">
        <v>0</v>
      </c>
    </row>
    <row r="39" spans="1:15" ht="18.75" customHeight="1" x14ac:dyDescent="0.25">
      <c r="B39" s="6" t="s">
        <v>17</v>
      </c>
      <c r="C39" s="7"/>
      <c r="D39" s="7"/>
      <c r="E39" s="7"/>
      <c r="F39" s="7"/>
      <c r="G39" s="7"/>
      <c r="H39" s="7"/>
      <c r="I39" s="7"/>
      <c r="J39" s="8"/>
      <c r="K39" s="8"/>
      <c r="L39" s="8"/>
      <c r="M39" s="7"/>
      <c r="N39" s="7"/>
      <c r="O39" s="47">
        <v>0</v>
      </c>
    </row>
    <row r="40" spans="1:15" ht="18.75" customHeight="1" x14ac:dyDescent="0.25">
      <c r="B40" s="6" t="s">
        <v>18</v>
      </c>
      <c r="C40" s="7"/>
      <c r="D40" s="7"/>
      <c r="E40" s="7"/>
      <c r="F40" s="7"/>
      <c r="G40" s="7"/>
      <c r="H40" s="7"/>
      <c r="I40" s="7"/>
      <c r="J40" s="8"/>
      <c r="K40" s="8"/>
      <c r="L40" s="8"/>
      <c r="M40" s="7"/>
      <c r="N40" s="7"/>
      <c r="O40" s="47">
        <v>0</v>
      </c>
    </row>
    <row r="41" spans="1:15" ht="18.75" customHeight="1" thickBot="1" x14ac:dyDescent="0.3">
      <c r="B41" s="21" t="s">
        <v>19</v>
      </c>
      <c r="C41" s="19"/>
      <c r="D41" s="19"/>
      <c r="E41" s="19"/>
      <c r="F41" s="19"/>
      <c r="G41" s="19"/>
      <c r="H41" s="19"/>
      <c r="I41" s="19"/>
      <c r="J41" s="22"/>
      <c r="K41" s="22"/>
      <c r="L41" s="22"/>
      <c r="M41" s="19"/>
      <c r="N41" s="19"/>
      <c r="O41" s="48">
        <v>0</v>
      </c>
    </row>
    <row r="42" spans="1:15" ht="20.25" customHeight="1" x14ac:dyDescent="0.25">
      <c r="L42" s="193" t="s">
        <v>80</v>
      </c>
      <c r="M42" s="193"/>
      <c r="N42" s="193"/>
      <c r="O42" s="43">
        <f>SUM(O37:O41)</f>
        <v>0</v>
      </c>
    </row>
    <row r="43" spans="1:15" ht="6.75" customHeight="1" x14ac:dyDescent="0.25"/>
    <row r="44" spans="1:15" x14ac:dyDescent="0.25">
      <c r="A44" s="1" t="s">
        <v>33</v>
      </c>
    </row>
    <row r="45" spans="1:15" ht="18.75" customHeight="1" x14ac:dyDescent="0.25">
      <c r="B45" s="6" t="s">
        <v>15</v>
      </c>
      <c r="C45" s="7" t="s">
        <v>34</v>
      </c>
      <c r="D45" s="7"/>
      <c r="E45" s="7"/>
      <c r="F45" s="7"/>
      <c r="G45" s="7"/>
      <c r="H45" s="7"/>
      <c r="I45" s="7"/>
      <c r="J45" s="8"/>
      <c r="K45" s="8"/>
      <c r="L45" s="8"/>
      <c r="M45" s="7"/>
      <c r="N45" s="7"/>
      <c r="O45" s="47"/>
    </row>
    <row r="46" spans="1:15" ht="18.75" customHeight="1" x14ac:dyDescent="0.25">
      <c r="B46" s="138"/>
      <c r="C46" s="11" t="s">
        <v>185</v>
      </c>
      <c r="D46" s="149">
        <f>'Year 1'!D46*1.05</f>
        <v>0</v>
      </c>
      <c r="E46" s="11" t="s">
        <v>188</v>
      </c>
      <c r="F46" s="11" t="s">
        <v>189</v>
      </c>
      <c r="G46" s="11"/>
      <c r="H46" s="11" t="s">
        <v>190</v>
      </c>
      <c r="I46" s="11" t="s">
        <v>189</v>
      </c>
      <c r="J46" s="139"/>
      <c r="K46" s="141" t="s">
        <v>191</v>
      </c>
      <c r="L46" s="139"/>
      <c r="N46" s="11"/>
      <c r="O46" s="149">
        <f>D46*G46*J46</f>
        <v>0</v>
      </c>
    </row>
    <row r="47" spans="1:15" ht="18.75" customHeight="1" x14ac:dyDescent="0.25">
      <c r="B47" s="138"/>
      <c r="C47" s="11" t="s">
        <v>186</v>
      </c>
      <c r="D47" s="149">
        <f>'Year 1'!D47*1.05</f>
        <v>0</v>
      </c>
      <c r="E47" s="11" t="s">
        <v>192</v>
      </c>
      <c r="F47" s="11" t="s">
        <v>189</v>
      </c>
      <c r="G47" s="11"/>
      <c r="H47" s="11" t="s">
        <v>193</v>
      </c>
      <c r="I47" s="11" t="s">
        <v>189</v>
      </c>
      <c r="J47" s="139"/>
      <c r="K47" s="141" t="s">
        <v>190</v>
      </c>
      <c r="L47" s="141" t="s">
        <v>189</v>
      </c>
      <c r="M47" s="11"/>
      <c r="N47" s="11" t="s">
        <v>191</v>
      </c>
      <c r="O47" s="144">
        <f>D47*G47*J47*M47</f>
        <v>0</v>
      </c>
    </row>
    <row r="48" spans="1:15" ht="18.75" customHeight="1" x14ac:dyDescent="0.25">
      <c r="B48" s="138"/>
      <c r="C48" s="11" t="s">
        <v>187</v>
      </c>
      <c r="D48" s="149">
        <v>47</v>
      </c>
      <c r="E48" s="11" t="s">
        <v>194</v>
      </c>
      <c r="F48" s="11" t="s">
        <v>189</v>
      </c>
      <c r="G48" s="11"/>
      <c r="H48" s="11" t="s">
        <v>195</v>
      </c>
      <c r="I48" s="11" t="s">
        <v>189</v>
      </c>
      <c r="J48" s="139"/>
      <c r="K48" s="141" t="s">
        <v>190</v>
      </c>
      <c r="L48" s="141" t="s">
        <v>189</v>
      </c>
      <c r="M48" s="11"/>
      <c r="N48" s="11" t="s">
        <v>191</v>
      </c>
      <c r="O48" s="144">
        <f>D48*G48*J48*M48</f>
        <v>0</v>
      </c>
    </row>
    <row r="49" spans="1:15" ht="18.75" customHeight="1" thickBot="1" x14ac:dyDescent="0.3">
      <c r="B49" s="21" t="s">
        <v>16</v>
      </c>
      <c r="C49" s="19" t="s">
        <v>35</v>
      </c>
      <c r="D49" s="19"/>
      <c r="E49" s="19"/>
      <c r="F49" s="19"/>
      <c r="G49" s="19"/>
      <c r="H49" s="19"/>
      <c r="I49" s="19"/>
      <c r="J49" s="22"/>
      <c r="K49" s="22"/>
      <c r="L49" s="22"/>
      <c r="M49" s="19"/>
      <c r="N49" s="19"/>
      <c r="O49" s="48">
        <v>0</v>
      </c>
    </row>
    <row r="50" spans="1:15" ht="20.25" customHeight="1" x14ac:dyDescent="0.25">
      <c r="L50" s="193" t="s">
        <v>36</v>
      </c>
      <c r="M50" s="193"/>
      <c r="N50" s="193"/>
      <c r="O50" s="43">
        <f>SUM(O45:O49)</f>
        <v>0</v>
      </c>
    </row>
    <row r="51" spans="1:15" ht="6.75" customHeight="1" x14ac:dyDescent="0.25"/>
    <row r="52" spans="1:15" x14ac:dyDescent="0.25">
      <c r="A52" s="1" t="s">
        <v>37</v>
      </c>
    </row>
    <row r="53" spans="1:15" ht="18.75" customHeight="1" x14ac:dyDescent="0.25">
      <c r="B53" s="6" t="s">
        <v>15</v>
      </c>
      <c r="C53" s="7" t="s">
        <v>38</v>
      </c>
      <c r="D53" s="7"/>
      <c r="E53" s="7"/>
      <c r="F53" s="7"/>
      <c r="G53" s="7"/>
      <c r="H53" s="7"/>
      <c r="I53" s="7"/>
      <c r="J53" s="8"/>
      <c r="K53" s="8"/>
      <c r="L53" s="8"/>
      <c r="M53" s="7"/>
      <c r="N53" s="7"/>
      <c r="O53" s="47">
        <v>0</v>
      </c>
    </row>
    <row r="54" spans="1:15" ht="18.75" customHeight="1" x14ac:dyDescent="0.25">
      <c r="B54" s="6" t="s">
        <v>16</v>
      </c>
      <c r="C54" s="7" t="s">
        <v>39</v>
      </c>
      <c r="D54" s="7"/>
      <c r="E54" s="7"/>
      <c r="F54" s="7"/>
      <c r="G54" s="7"/>
      <c r="H54" s="7"/>
      <c r="I54" s="7"/>
      <c r="J54" s="8"/>
      <c r="K54" s="8"/>
      <c r="L54" s="8"/>
      <c r="M54" s="7"/>
      <c r="N54" s="7"/>
      <c r="O54" s="47">
        <v>0</v>
      </c>
    </row>
    <row r="55" spans="1:15" ht="18.75" customHeight="1" x14ac:dyDescent="0.25">
      <c r="B55" s="6" t="s">
        <v>17</v>
      </c>
      <c r="C55" s="7" t="s">
        <v>40</v>
      </c>
      <c r="D55" s="7"/>
      <c r="E55" s="7"/>
      <c r="F55" s="7"/>
      <c r="G55" s="7"/>
      <c r="H55" s="7"/>
      <c r="I55" s="7"/>
      <c r="J55" s="8"/>
      <c r="K55" s="8"/>
      <c r="L55" s="8"/>
      <c r="M55" s="7"/>
      <c r="N55" s="7"/>
      <c r="O55" s="47">
        <v>0</v>
      </c>
    </row>
    <row r="56" spans="1:15" ht="18.75" customHeight="1" x14ac:dyDescent="0.25">
      <c r="B56" s="6" t="s">
        <v>18</v>
      </c>
      <c r="C56" s="7" t="s">
        <v>41</v>
      </c>
      <c r="D56" s="7"/>
      <c r="E56" s="7"/>
      <c r="F56" s="7"/>
      <c r="G56" s="7"/>
      <c r="H56" s="7"/>
      <c r="I56" s="7"/>
      <c r="J56" s="8"/>
      <c r="K56" s="8"/>
      <c r="L56" s="8"/>
      <c r="M56" s="7"/>
      <c r="N56" s="7"/>
      <c r="O56" s="47">
        <v>0</v>
      </c>
    </row>
    <row r="57" spans="1:15" ht="18.75" customHeight="1" thickBot="1" x14ac:dyDescent="0.3">
      <c r="B57" s="21" t="s">
        <v>19</v>
      </c>
      <c r="C57" s="19" t="s">
        <v>42</v>
      </c>
      <c r="D57" s="19"/>
      <c r="E57" s="19"/>
      <c r="F57" s="19"/>
      <c r="G57" s="19"/>
      <c r="H57" s="19"/>
      <c r="I57" s="19"/>
      <c r="J57" s="22"/>
      <c r="K57" s="22"/>
      <c r="L57" s="22"/>
      <c r="M57" s="19"/>
      <c r="N57" s="19"/>
      <c r="O57" s="48">
        <v>0</v>
      </c>
    </row>
    <row r="58" spans="1:15" ht="20.25" customHeight="1" thickBot="1" x14ac:dyDescent="0.3">
      <c r="A58" s="16"/>
      <c r="B58" s="24"/>
      <c r="C58" s="17" t="s">
        <v>43</v>
      </c>
      <c r="K58" s="198" t="s">
        <v>44</v>
      </c>
      <c r="L58" s="198"/>
      <c r="M58" s="198"/>
      <c r="N58" s="199"/>
      <c r="O58" s="43">
        <f>SUM(O53:O57)</f>
        <v>0</v>
      </c>
    </row>
    <row r="59" spans="1:15" ht="6" customHeight="1" x14ac:dyDescent="0.25"/>
    <row r="60" spans="1:15" x14ac:dyDescent="0.25">
      <c r="A60" s="1" t="s">
        <v>45</v>
      </c>
    </row>
    <row r="61" spans="1:15" ht="18.75" customHeight="1" x14ac:dyDescent="0.25">
      <c r="B61" s="6" t="s">
        <v>15</v>
      </c>
      <c r="C61" s="7" t="s">
        <v>51</v>
      </c>
      <c r="D61" s="7"/>
      <c r="E61" s="7"/>
      <c r="F61" s="7"/>
      <c r="G61" s="7"/>
      <c r="H61" s="7"/>
      <c r="I61" s="7"/>
      <c r="J61" s="8"/>
      <c r="K61" s="8"/>
      <c r="L61" s="8"/>
      <c r="M61" s="7"/>
      <c r="N61" s="7"/>
      <c r="O61" s="47">
        <v>0</v>
      </c>
    </row>
    <row r="62" spans="1:15" ht="18.75" customHeight="1" x14ac:dyDescent="0.25">
      <c r="B62" s="6" t="s">
        <v>16</v>
      </c>
      <c r="C62" s="7" t="s">
        <v>52</v>
      </c>
      <c r="D62" s="7"/>
      <c r="E62" s="7"/>
      <c r="F62" s="7"/>
      <c r="G62" s="7"/>
      <c r="H62" s="7"/>
      <c r="I62" s="7"/>
      <c r="J62" s="8"/>
      <c r="K62" s="8"/>
      <c r="L62" s="8"/>
      <c r="M62" s="7"/>
      <c r="N62" s="7"/>
      <c r="O62" s="47">
        <v>0</v>
      </c>
    </row>
    <row r="63" spans="1:15" ht="18.75" customHeight="1" x14ac:dyDescent="0.25">
      <c r="B63" s="6" t="s">
        <v>17</v>
      </c>
      <c r="C63" s="7" t="s">
        <v>53</v>
      </c>
      <c r="D63" s="7"/>
      <c r="E63" s="37"/>
      <c r="F63" s="7"/>
      <c r="G63" s="7"/>
      <c r="H63" s="7" t="s">
        <v>209</v>
      </c>
      <c r="I63" s="7"/>
      <c r="J63" s="8"/>
      <c r="K63" s="8"/>
      <c r="L63" s="8"/>
      <c r="M63" s="7"/>
      <c r="N63" s="7"/>
      <c r="O63" s="47">
        <f>E63</f>
        <v>0</v>
      </c>
    </row>
    <row r="64" spans="1:15" ht="18.75" hidden="1" customHeight="1" x14ac:dyDescent="0.25">
      <c r="B64" s="6"/>
      <c r="C64" s="7" t="s">
        <v>185</v>
      </c>
      <c r="D64" s="7">
        <v>500</v>
      </c>
      <c r="E64" s="7" t="s">
        <v>188</v>
      </c>
      <c r="F64" s="7" t="s">
        <v>189</v>
      </c>
      <c r="G64" s="7">
        <v>0</v>
      </c>
      <c r="H64" s="7" t="s">
        <v>202</v>
      </c>
      <c r="I64" s="7" t="s">
        <v>189</v>
      </c>
      <c r="J64" s="8">
        <v>0</v>
      </c>
      <c r="K64" s="8" t="s">
        <v>203</v>
      </c>
      <c r="L64" s="8"/>
      <c r="M64" s="7">
        <f>D64*G64*J64</f>
        <v>0</v>
      </c>
      <c r="N64" s="7"/>
      <c r="O64" s="47"/>
    </row>
    <row r="65" spans="1:18" ht="18.75" hidden="1" customHeight="1" x14ac:dyDescent="0.25">
      <c r="B65" s="6"/>
      <c r="C65" s="7" t="s">
        <v>186</v>
      </c>
      <c r="D65" s="7">
        <v>150</v>
      </c>
      <c r="E65" s="7" t="s">
        <v>192</v>
      </c>
      <c r="F65" s="7" t="s">
        <v>189</v>
      </c>
      <c r="G65" s="7">
        <v>0</v>
      </c>
      <c r="H65" s="7" t="s">
        <v>193</v>
      </c>
      <c r="I65" s="7">
        <v>0</v>
      </c>
      <c r="J65" s="8" t="s">
        <v>202</v>
      </c>
      <c r="K65" s="8">
        <v>0</v>
      </c>
      <c r="L65" s="8" t="s">
        <v>203</v>
      </c>
      <c r="M65" s="7">
        <f>D65*G65*I65*K65</f>
        <v>0</v>
      </c>
      <c r="N65" s="7"/>
      <c r="O65" s="47"/>
    </row>
    <row r="66" spans="1:18" ht="18.75" hidden="1" customHeight="1" x14ac:dyDescent="0.25">
      <c r="B66" s="6"/>
      <c r="C66" s="7" t="s">
        <v>187</v>
      </c>
      <c r="D66" s="7">
        <v>41</v>
      </c>
      <c r="E66" s="7" t="s">
        <v>194</v>
      </c>
      <c r="F66" s="7" t="s">
        <v>189</v>
      </c>
      <c r="G66" s="7">
        <v>0</v>
      </c>
      <c r="H66" s="7" t="s">
        <v>195</v>
      </c>
      <c r="I66" s="7">
        <v>0</v>
      </c>
      <c r="J66" s="8" t="s">
        <v>202</v>
      </c>
      <c r="K66" s="8">
        <v>0</v>
      </c>
      <c r="L66" s="8" t="s">
        <v>203</v>
      </c>
      <c r="M66" s="7">
        <f>D66*G66*I66*K66</f>
        <v>0</v>
      </c>
      <c r="N66" s="7"/>
      <c r="O66" s="47"/>
    </row>
    <row r="67" spans="1:18" ht="18.75" customHeight="1" x14ac:dyDescent="0.25">
      <c r="B67" s="6" t="s">
        <v>18</v>
      </c>
      <c r="C67" s="7" t="s">
        <v>54</v>
      </c>
      <c r="D67" s="7"/>
      <c r="E67" s="7"/>
      <c r="F67" s="7"/>
      <c r="G67" s="7"/>
      <c r="H67" s="7"/>
      <c r="I67" s="7"/>
      <c r="J67" s="8"/>
      <c r="K67" s="8"/>
      <c r="L67" s="8"/>
      <c r="M67" s="7"/>
      <c r="N67" s="7"/>
      <c r="O67" s="47">
        <v>0</v>
      </c>
    </row>
    <row r="68" spans="1:18" ht="18.75" customHeight="1" x14ac:dyDescent="0.25">
      <c r="B68" s="6" t="s">
        <v>19</v>
      </c>
      <c r="C68" s="7" t="s">
        <v>114</v>
      </c>
      <c r="D68" s="7"/>
      <c r="E68" s="7"/>
      <c r="F68" s="7"/>
      <c r="G68" s="7"/>
      <c r="H68" s="7"/>
      <c r="I68" s="7"/>
      <c r="J68" s="8"/>
      <c r="K68" s="8"/>
      <c r="L68" s="8"/>
      <c r="M68" s="7"/>
      <c r="N68" s="7"/>
      <c r="O68" s="47">
        <v>0</v>
      </c>
      <c r="Q68" s="50">
        <f>IF(('Year 1'!O65+'Year 2'!O68)&lt;25000,'Year 2'!O68,(25000-'Year 1'!Q65))</f>
        <v>0</v>
      </c>
      <c r="R68" t="s">
        <v>116</v>
      </c>
    </row>
    <row r="69" spans="1:18" ht="18.75" customHeight="1" x14ac:dyDescent="0.25">
      <c r="B69" s="6" t="s">
        <v>46</v>
      </c>
      <c r="C69" s="7" t="s">
        <v>55</v>
      </c>
      <c r="D69" s="7"/>
      <c r="E69" s="7"/>
      <c r="F69" s="7"/>
      <c r="G69" s="7"/>
      <c r="H69" s="7"/>
      <c r="I69" s="7"/>
      <c r="J69" s="8"/>
      <c r="K69" s="8"/>
      <c r="L69" s="8"/>
      <c r="M69" s="7"/>
      <c r="N69" s="7"/>
      <c r="O69" s="47">
        <v>0</v>
      </c>
    </row>
    <row r="70" spans="1:18" ht="18.75" customHeight="1" x14ac:dyDescent="0.25">
      <c r="B70" s="6" t="s">
        <v>47</v>
      </c>
      <c r="C70" s="7" t="s">
        <v>56</v>
      </c>
      <c r="D70" s="7"/>
      <c r="E70" s="7"/>
      <c r="F70" s="7"/>
      <c r="G70" s="7"/>
      <c r="H70" s="7"/>
      <c r="I70" s="7"/>
      <c r="J70" s="8"/>
      <c r="K70" s="8"/>
      <c r="L70" s="8"/>
      <c r="M70" s="7"/>
      <c r="N70" s="7"/>
      <c r="O70" s="47">
        <v>0</v>
      </c>
    </row>
    <row r="71" spans="1:18" ht="18.75" customHeight="1" x14ac:dyDescent="0.25">
      <c r="B71" s="6" t="s">
        <v>48</v>
      </c>
      <c r="C71" s="7" t="s">
        <v>79</v>
      </c>
      <c r="D71" s="7"/>
      <c r="E71" s="37">
        <f>'Year 1'!E68*1.05</f>
        <v>717.15</v>
      </c>
      <c r="F71" s="7" t="s">
        <v>198</v>
      </c>
      <c r="G71" s="7" t="s">
        <v>189</v>
      </c>
      <c r="H71" s="7"/>
      <c r="I71" s="7" t="s">
        <v>199</v>
      </c>
      <c r="J71" s="142" t="s">
        <v>189</v>
      </c>
      <c r="K71" s="8"/>
      <c r="L71" s="142" t="s">
        <v>200</v>
      </c>
      <c r="M71" s="7"/>
      <c r="N71" s="7"/>
      <c r="O71" s="47">
        <f>E71*H71*K71</f>
        <v>0</v>
      </c>
    </row>
    <row r="72" spans="1:18" ht="19.5" customHeight="1" x14ac:dyDescent="0.25">
      <c r="B72" s="25" t="s">
        <v>49</v>
      </c>
      <c r="C72" s="15" t="s">
        <v>117</v>
      </c>
      <c r="D72" s="15"/>
      <c r="E72" s="146"/>
      <c r="F72" s="15" t="s">
        <v>206</v>
      </c>
      <c r="G72" s="15" t="s">
        <v>189</v>
      </c>
      <c r="H72" s="15"/>
      <c r="I72" s="15" t="s">
        <v>207</v>
      </c>
      <c r="J72" s="26"/>
      <c r="K72" s="26"/>
      <c r="L72" s="26"/>
      <c r="M72" s="15"/>
      <c r="N72" s="15"/>
      <c r="O72" s="49">
        <f>E72*H72</f>
        <v>0</v>
      </c>
    </row>
    <row r="73" spans="1:18" ht="19.5" customHeight="1" thickBot="1" x14ac:dyDescent="0.3">
      <c r="B73" s="21" t="s">
        <v>50</v>
      </c>
      <c r="C73" s="19" t="s">
        <v>205</v>
      </c>
      <c r="D73" s="19"/>
      <c r="E73" s="38">
        <v>0</v>
      </c>
      <c r="F73" s="19" t="s">
        <v>206</v>
      </c>
      <c r="G73" s="19" t="s">
        <v>189</v>
      </c>
      <c r="H73" s="19">
        <v>0</v>
      </c>
      <c r="I73" s="19" t="s">
        <v>207</v>
      </c>
      <c r="K73" s="22"/>
      <c r="L73" s="22"/>
      <c r="M73" s="19"/>
      <c r="N73" s="19"/>
      <c r="O73" s="145">
        <f>E73*H73</f>
        <v>0</v>
      </c>
    </row>
    <row r="74" spans="1:18" ht="20.25" customHeight="1" x14ac:dyDescent="0.25">
      <c r="K74" s="200" t="s">
        <v>57</v>
      </c>
      <c r="L74" s="200"/>
      <c r="M74" s="200"/>
      <c r="N74" s="200"/>
      <c r="O74" s="43">
        <f>SUM(O61:O73)</f>
        <v>0</v>
      </c>
    </row>
    <row r="75" spans="1:18" ht="6.75" customHeight="1" x14ac:dyDescent="0.25"/>
    <row r="76" spans="1:18" ht="6" customHeight="1" x14ac:dyDescent="0.25"/>
    <row r="77" spans="1:18" ht="34.5" customHeight="1" thickBot="1" x14ac:dyDescent="0.3">
      <c r="A77" s="27" t="s">
        <v>58</v>
      </c>
      <c r="B77" s="28"/>
      <c r="C77" s="28"/>
      <c r="D77" s="28"/>
      <c r="E77" s="28"/>
      <c r="F77" s="28"/>
      <c r="G77" s="28"/>
      <c r="H77" s="28"/>
      <c r="I77" s="28"/>
      <c r="J77" s="29"/>
      <c r="K77" s="29"/>
      <c r="L77" s="29"/>
      <c r="M77" s="28"/>
      <c r="N77" s="28"/>
      <c r="O77" s="30" t="s">
        <v>59</v>
      </c>
    </row>
    <row r="78" spans="1:18" ht="22.5" customHeight="1" thickBo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9"/>
      <c r="K78" s="194" t="s">
        <v>60</v>
      </c>
      <c r="L78" s="194"/>
      <c r="M78" s="194"/>
      <c r="N78" s="194"/>
      <c r="O78" s="52">
        <f>O32+O42+O50+O58+O74</f>
        <v>0</v>
      </c>
    </row>
    <row r="79" spans="1:18" ht="6.75" customHeight="1" x14ac:dyDescent="0.25"/>
    <row r="80" spans="1:18" x14ac:dyDescent="0.25">
      <c r="A80" s="1" t="s">
        <v>61</v>
      </c>
    </row>
    <row r="81" spans="1:15" ht="26.25" customHeight="1" x14ac:dyDescent="0.25">
      <c r="A81" s="1"/>
      <c r="C81" s="195" t="s">
        <v>63</v>
      </c>
      <c r="D81" s="195"/>
      <c r="E81" s="195"/>
      <c r="F81" s="195"/>
      <c r="G81" s="195"/>
      <c r="H81" s="195"/>
      <c r="I81" s="195"/>
      <c r="J81" s="196" t="s">
        <v>64</v>
      </c>
      <c r="K81" s="197"/>
      <c r="L81" s="196" t="s">
        <v>78</v>
      </c>
      <c r="M81" s="197"/>
      <c r="N81" s="197"/>
      <c r="O81" s="62" t="s">
        <v>59</v>
      </c>
    </row>
    <row r="82" spans="1:15" ht="17.25" customHeight="1" x14ac:dyDescent="0.25">
      <c r="B82" s="6" t="s">
        <v>15</v>
      </c>
      <c r="C82" s="189" t="s">
        <v>77</v>
      </c>
      <c r="D82" s="189"/>
      <c r="E82" s="189"/>
      <c r="F82" s="189"/>
      <c r="G82" s="189"/>
      <c r="H82" s="189"/>
      <c r="I82" s="190"/>
      <c r="J82" s="214">
        <v>0.54500000000000004</v>
      </c>
      <c r="K82" s="215"/>
      <c r="L82" s="220">
        <f>O32+O50+O74-O68-O71+Q68</f>
        <v>0</v>
      </c>
      <c r="M82" s="221"/>
      <c r="N82" s="222"/>
      <c r="O82" s="53">
        <f>J82*L82</f>
        <v>0</v>
      </c>
    </row>
    <row r="83" spans="1:15" ht="17.25" customHeight="1" x14ac:dyDescent="0.25">
      <c r="B83" s="25" t="s">
        <v>16</v>
      </c>
      <c r="C83" s="189"/>
      <c r="D83" s="189"/>
      <c r="E83" s="189"/>
      <c r="F83" s="189"/>
      <c r="G83" s="189"/>
      <c r="H83" s="189"/>
      <c r="I83" s="190"/>
      <c r="J83" s="216"/>
      <c r="K83" s="217"/>
      <c r="L83" s="223"/>
      <c r="M83" s="224"/>
      <c r="N83" s="225"/>
      <c r="O83" s="54">
        <f>J83*L83</f>
        <v>0</v>
      </c>
    </row>
    <row r="84" spans="1:15" ht="17.25" customHeight="1" thickBot="1" x14ac:dyDescent="0.3">
      <c r="B84" s="21" t="s">
        <v>17</v>
      </c>
      <c r="C84" s="229"/>
      <c r="D84" s="229"/>
      <c r="E84" s="229"/>
      <c r="F84" s="229"/>
      <c r="G84" s="229"/>
      <c r="H84" s="229"/>
      <c r="I84" s="230"/>
      <c r="J84" s="218"/>
      <c r="K84" s="219"/>
      <c r="L84" s="226"/>
      <c r="M84" s="227"/>
      <c r="N84" s="228"/>
      <c r="O84" s="55">
        <f>J84*L84</f>
        <v>0</v>
      </c>
    </row>
    <row r="85" spans="1:15" ht="20.25" customHeight="1" thickBot="1" x14ac:dyDescent="0.3">
      <c r="K85" s="207" t="s">
        <v>65</v>
      </c>
      <c r="L85" s="208"/>
      <c r="M85" s="208"/>
      <c r="N85" s="209"/>
      <c r="O85" s="52">
        <f>SUM(O82:O84)</f>
        <v>0</v>
      </c>
    </row>
    <row r="86" spans="1:15" ht="6.75" customHeight="1" x14ac:dyDescent="0.25"/>
    <row r="87" spans="1:15" x14ac:dyDescent="0.25">
      <c r="B87" s="210" t="s">
        <v>66</v>
      </c>
      <c r="C87" s="210"/>
      <c r="D87" s="210"/>
      <c r="E87" s="211" t="s">
        <v>244</v>
      </c>
      <c r="F87" s="189"/>
      <c r="G87" s="189"/>
      <c r="H87" s="189"/>
      <c r="I87" s="189"/>
      <c r="J87" s="189"/>
      <c r="K87" s="189"/>
      <c r="L87" s="189"/>
      <c r="M87" s="190"/>
    </row>
    <row r="88" spans="1:15" x14ac:dyDescent="0.25">
      <c r="C88" t="s">
        <v>67</v>
      </c>
    </row>
    <row r="90" spans="1:15" ht="27" thickBot="1" x14ac:dyDescent="0.3">
      <c r="O90" s="4" t="s">
        <v>59</v>
      </c>
    </row>
    <row r="91" spans="1:15" ht="24" customHeight="1" thickBot="1" x14ac:dyDescent="0.3">
      <c r="A91" s="27" t="s">
        <v>68</v>
      </c>
      <c r="B91" s="28"/>
      <c r="C91" s="28"/>
      <c r="D91" s="28"/>
      <c r="E91" s="28"/>
      <c r="F91" s="28"/>
      <c r="G91" s="28"/>
      <c r="H91" s="191" t="s">
        <v>69</v>
      </c>
      <c r="I91" s="191"/>
      <c r="J91" s="191"/>
      <c r="K91" s="191"/>
      <c r="L91" s="191"/>
      <c r="M91" s="191"/>
      <c r="N91" s="191"/>
      <c r="O91" s="52">
        <f>O78+O85</f>
        <v>0</v>
      </c>
    </row>
    <row r="93" spans="1:15" x14ac:dyDescent="0.25">
      <c r="A93" t="s">
        <v>81</v>
      </c>
    </row>
    <row r="94" spans="1:15" x14ac:dyDescent="0.25">
      <c r="A94" t="s">
        <v>115</v>
      </c>
    </row>
    <row r="95" spans="1:15" x14ac:dyDescent="0.25">
      <c r="J95" s="72" t="s">
        <v>120</v>
      </c>
      <c r="K95" s="73"/>
      <c r="L95" s="73"/>
      <c r="M95" s="74"/>
      <c r="N95" s="74"/>
      <c r="O95" s="75">
        <v>0</v>
      </c>
    </row>
    <row r="96" spans="1:15" x14ac:dyDescent="0.25">
      <c r="J96" s="72" t="s">
        <v>127</v>
      </c>
      <c r="K96" s="73"/>
      <c r="L96" s="73"/>
      <c r="M96" s="74"/>
      <c r="N96" s="74"/>
      <c r="O96" s="75">
        <v>0</v>
      </c>
    </row>
    <row r="97" spans="10:15" x14ac:dyDescent="0.25">
      <c r="J97" s="72" t="s">
        <v>128</v>
      </c>
      <c r="K97" s="73"/>
      <c r="L97" s="73"/>
      <c r="M97" s="74"/>
      <c r="N97" s="74"/>
      <c r="O97" s="75">
        <f>O95+O96</f>
        <v>0</v>
      </c>
    </row>
    <row r="98" spans="10:15" ht="13.8" thickBot="1" x14ac:dyDescent="0.3">
      <c r="J98" s="76"/>
      <c r="K98" s="233" t="s">
        <v>118</v>
      </c>
      <c r="L98" s="233"/>
      <c r="M98" s="234"/>
      <c r="N98" s="77">
        <f>O95-O42-O71-O68+Q68</f>
        <v>0</v>
      </c>
      <c r="O98" s="78">
        <f>N98*J82</f>
        <v>0</v>
      </c>
    </row>
    <row r="99" spans="10:15" x14ac:dyDescent="0.25">
      <c r="J99" s="206" t="s">
        <v>119</v>
      </c>
      <c r="K99" s="206"/>
      <c r="L99" s="206"/>
      <c r="M99" s="206"/>
      <c r="N99" s="74"/>
      <c r="O99" s="75">
        <f>O97+O98</f>
        <v>0</v>
      </c>
    </row>
  </sheetData>
  <mergeCells count="32">
    <mergeCell ref="J99:M99"/>
    <mergeCell ref="C84:I84"/>
    <mergeCell ref="D20:I20"/>
    <mergeCell ref="H91:N91"/>
    <mergeCell ref="J81:K81"/>
    <mergeCell ref="L81:N81"/>
    <mergeCell ref="K58:N58"/>
    <mergeCell ref="B87:D87"/>
    <mergeCell ref="H32:N32"/>
    <mergeCell ref="C82:I82"/>
    <mergeCell ref="J83:K83"/>
    <mergeCell ref="K98:M98"/>
    <mergeCell ref="K85:N85"/>
    <mergeCell ref="J84:K84"/>
    <mergeCell ref="L84:N84"/>
    <mergeCell ref="E87:M87"/>
    <mergeCell ref="K74:N74"/>
    <mergeCell ref="J82:K82"/>
    <mergeCell ref="C81:I81"/>
    <mergeCell ref="C83:I83"/>
    <mergeCell ref="J30:N30"/>
    <mergeCell ref="L83:N83"/>
    <mergeCell ref="L82:N82"/>
    <mergeCell ref="C36:M36"/>
    <mergeCell ref="K78:N78"/>
    <mergeCell ref="L50:N50"/>
    <mergeCell ref="A1:O1"/>
    <mergeCell ref="F8:H8"/>
    <mergeCell ref="C8:D8"/>
    <mergeCell ref="D2:E2"/>
    <mergeCell ref="L42:N42"/>
    <mergeCell ref="L17:N17"/>
  </mergeCells>
  <phoneticPr fontId="6" type="noConversion"/>
  <pageMargins left="0.17" right="0.16" top="0.32" bottom="0.27" header="0.31" footer="0.23"/>
  <pageSetup scale="76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="80" workbookViewId="0">
      <selection sqref="A1:O1"/>
    </sheetView>
  </sheetViews>
  <sheetFormatPr defaultRowHeight="13.2" x14ac:dyDescent="0.25"/>
  <cols>
    <col min="1" max="1" width="4.6640625" customWidth="1"/>
    <col min="2" max="2" width="6.109375" customWidth="1"/>
    <col min="3" max="3" width="14.88671875" customWidth="1"/>
    <col min="4" max="4" width="13.88671875" customWidth="1"/>
    <col min="5" max="5" width="18.33203125" customWidth="1"/>
    <col min="6" max="6" width="6.5546875" customWidth="1"/>
    <col min="7" max="7" width="2.109375" customWidth="1"/>
    <col min="8" max="8" width="17.109375" customWidth="1"/>
    <col min="9" max="9" width="15.6640625" bestFit="1" customWidth="1"/>
    <col min="10" max="12" width="8.33203125" style="2" customWidth="1"/>
    <col min="13" max="14" width="12.88671875" customWidth="1"/>
    <col min="15" max="15" width="15.33203125" style="1" customWidth="1"/>
    <col min="16" max="16" width="2.5546875" customWidth="1"/>
    <col min="17" max="17" width="11.5546875" customWidth="1"/>
  </cols>
  <sheetData>
    <row r="1" spans="1:17" ht="13.8" x14ac:dyDescent="0.25">
      <c r="A1" s="185" t="s">
        <v>246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x14ac:dyDescent="0.25">
      <c r="A2" s="1" t="s">
        <v>70</v>
      </c>
      <c r="D2" s="202" t="s">
        <v>76</v>
      </c>
      <c r="E2" s="203"/>
    </row>
    <row r="3" spans="1:17" ht="6" customHeight="1" x14ac:dyDescent="0.25">
      <c r="A3" s="1"/>
      <c r="D3" s="11"/>
      <c r="E3" s="11"/>
    </row>
    <row r="4" spans="1:17" x14ac:dyDescent="0.25">
      <c r="A4" s="1" t="s">
        <v>71</v>
      </c>
      <c r="D4" s="11"/>
      <c r="E4" s="11"/>
    </row>
    <row r="5" spans="1:17" ht="6.75" customHeight="1" x14ac:dyDescent="0.25">
      <c r="A5" s="1"/>
      <c r="D5" s="11"/>
      <c r="E5" s="11"/>
    </row>
    <row r="6" spans="1:17" x14ac:dyDescent="0.25">
      <c r="A6" s="1" t="s">
        <v>72</v>
      </c>
      <c r="D6" s="11"/>
      <c r="E6" s="11"/>
    </row>
    <row r="7" spans="1:17" ht="6.75" customHeight="1" x14ac:dyDescent="0.25">
      <c r="A7" s="1"/>
      <c r="D7" s="11"/>
      <c r="E7" s="11"/>
    </row>
    <row r="8" spans="1:17" x14ac:dyDescent="0.25">
      <c r="A8" t="s">
        <v>73</v>
      </c>
      <c r="C8" s="201"/>
      <c r="D8" s="195"/>
      <c r="E8" s="35" t="s">
        <v>74</v>
      </c>
      <c r="F8" s="201"/>
      <c r="G8" s="195"/>
      <c r="H8" s="195"/>
      <c r="I8" s="36" t="s">
        <v>75</v>
      </c>
      <c r="J8" s="31">
        <v>3</v>
      </c>
    </row>
    <row r="9" spans="1:17" ht="6.75" customHeight="1" x14ac:dyDescent="0.25"/>
    <row r="10" spans="1:17" x14ac:dyDescent="0.25">
      <c r="A10" s="1" t="s">
        <v>0</v>
      </c>
    </row>
    <row r="11" spans="1:17" s="3" customFormat="1" ht="27.75" customHeight="1" x14ac:dyDescent="0.25"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/>
      <c r="H11" s="60" t="s">
        <v>11</v>
      </c>
      <c r="I11" s="61" t="s">
        <v>7</v>
      </c>
      <c r="J11" s="56" t="s">
        <v>8</v>
      </c>
      <c r="K11" s="56" t="s">
        <v>9</v>
      </c>
      <c r="L11" s="56" t="s">
        <v>10</v>
      </c>
      <c r="M11" s="58" t="s">
        <v>12</v>
      </c>
      <c r="N11" s="58" t="s">
        <v>13</v>
      </c>
      <c r="O11" s="59" t="s">
        <v>14</v>
      </c>
      <c r="P11" s="57"/>
      <c r="Q11" s="5" t="s">
        <v>20</v>
      </c>
    </row>
    <row r="12" spans="1:17" ht="19.5" customHeight="1" x14ac:dyDescent="0.25">
      <c r="A12" s="6" t="s">
        <v>15</v>
      </c>
      <c r="B12" s="7"/>
      <c r="C12" s="156"/>
      <c r="D12" s="7"/>
      <c r="E12" s="156"/>
      <c r="F12" s="7"/>
      <c r="G12" s="7"/>
      <c r="H12" s="7" t="s">
        <v>62</v>
      </c>
      <c r="I12" s="45">
        <f>'Year 2'!I12*1.03</f>
        <v>0</v>
      </c>
      <c r="J12" s="143"/>
      <c r="K12" s="143"/>
      <c r="L12" s="143"/>
      <c r="M12" s="39">
        <f>ROUND(((J12/12)*I12)+((K12/9)*I12)+(((I12*0.333)*(L12/3))),0)</f>
        <v>0</v>
      </c>
      <c r="N12" s="44">
        <f>ROUND(M12*Q12,0)</f>
        <v>0</v>
      </c>
      <c r="O12" s="40">
        <f>ROUND(M12+N12,0)</f>
        <v>0</v>
      </c>
      <c r="P12" s="11"/>
      <c r="Q12" s="33">
        <v>0</v>
      </c>
    </row>
    <row r="13" spans="1:17" ht="19.5" customHeight="1" x14ac:dyDescent="0.25">
      <c r="A13" s="6" t="s">
        <v>16</v>
      </c>
      <c r="B13" s="7"/>
      <c r="C13" s="156"/>
      <c r="D13" s="7"/>
      <c r="E13" s="156"/>
      <c r="F13" s="7"/>
      <c r="G13" s="7"/>
      <c r="H13" s="7" t="s">
        <v>62</v>
      </c>
      <c r="I13" s="45">
        <f>'Year 2'!I13*1.03</f>
        <v>0</v>
      </c>
      <c r="J13" s="143"/>
      <c r="K13" s="143"/>
      <c r="L13" s="143"/>
      <c r="M13" s="39">
        <f>((J13/12)*I13)+((K13/9)*I13)+(((I13*0.333)*(L13/3)))</f>
        <v>0</v>
      </c>
      <c r="N13" s="44">
        <f>ROUND(M13*Q13,0)</f>
        <v>0</v>
      </c>
      <c r="O13" s="40">
        <f>ROUND(M13+N13,0)</f>
        <v>0</v>
      </c>
      <c r="P13" s="11"/>
      <c r="Q13" s="33">
        <v>0</v>
      </c>
    </row>
    <row r="14" spans="1:17" ht="20.25" customHeight="1" x14ac:dyDescent="0.25">
      <c r="A14" s="6" t="s">
        <v>17</v>
      </c>
      <c r="B14" s="7"/>
      <c r="C14" s="7"/>
      <c r="D14" s="7"/>
      <c r="E14" s="7"/>
      <c r="F14" s="7"/>
      <c r="G14" s="7"/>
      <c r="H14" s="7"/>
      <c r="I14" s="45">
        <f>'Year 2'!I14*1.05</f>
        <v>0</v>
      </c>
      <c r="J14" s="143"/>
      <c r="K14" s="143"/>
      <c r="L14" s="143"/>
      <c r="M14" s="39">
        <f>ROUND(((J14/12)*I14)+((K14/9)*I14)+(((I14*0.333)*(L14/3))),0)</f>
        <v>0</v>
      </c>
      <c r="N14" s="44">
        <f>ROUND(M14*Q14,0)</f>
        <v>0</v>
      </c>
      <c r="O14" s="40">
        <f>ROUND(M14+N14,0)</f>
        <v>0</v>
      </c>
      <c r="P14" s="11"/>
      <c r="Q14" s="33">
        <v>0</v>
      </c>
    </row>
    <row r="15" spans="1:17" ht="20.25" customHeight="1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45">
        <f>'Year 2'!I15*1.05</f>
        <v>0</v>
      </c>
      <c r="J15" s="143"/>
      <c r="K15" s="143"/>
      <c r="L15" s="143"/>
      <c r="M15" s="39">
        <f>ROUND(((J15/12)*I15)+((K15/9)*I15)+(((I15*0.333)*(L15/3))),0)</f>
        <v>0</v>
      </c>
      <c r="N15" s="44">
        <f>ROUND(M15*Q15,0)</f>
        <v>0</v>
      </c>
      <c r="O15" s="40">
        <f>ROUND(M15+N15,0)</f>
        <v>0</v>
      </c>
      <c r="P15" s="11"/>
      <c r="Q15" s="33">
        <v>0</v>
      </c>
    </row>
    <row r="16" spans="1:17" ht="20.25" customHeight="1" thickBot="1" x14ac:dyDescent="0.3">
      <c r="A16" s="21" t="s">
        <v>19</v>
      </c>
      <c r="B16" s="19"/>
      <c r="C16" s="19"/>
      <c r="D16" s="19"/>
      <c r="E16" s="19"/>
      <c r="F16" s="19"/>
      <c r="G16" s="19"/>
      <c r="H16" s="19"/>
      <c r="I16" s="45">
        <f>'Year 2'!I16*1.05</f>
        <v>0</v>
      </c>
      <c r="J16" s="148"/>
      <c r="K16" s="148"/>
      <c r="L16" s="148"/>
      <c r="M16" s="39">
        <f>ROUND(((J16/12)*I16)+((K16/9)*I16)+(((I16*0.333)*(L16/3))),0)</f>
        <v>0</v>
      </c>
      <c r="N16" s="44">
        <f>ROUND(M16*Q16,0)</f>
        <v>0</v>
      </c>
      <c r="O16" s="40">
        <f>ROUND(M16+N16,0)</f>
        <v>0</v>
      </c>
      <c r="P16" s="11"/>
      <c r="Q16" s="34">
        <v>0</v>
      </c>
    </row>
    <row r="17" spans="1:18" ht="20.25" customHeight="1" x14ac:dyDescent="0.25">
      <c r="L17" s="204" t="s">
        <v>21</v>
      </c>
      <c r="M17" s="204"/>
      <c r="N17" s="204"/>
      <c r="O17" s="43">
        <f>SUM(O12:O16)</f>
        <v>0</v>
      </c>
    </row>
    <row r="18" spans="1:18" ht="6.75" customHeight="1" x14ac:dyDescent="0.25"/>
    <row r="19" spans="1:18" x14ac:dyDescent="0.25">
      <c r="A19" s="1" t="s">
        <v>22</v>
      </c>
    </row>
    <row r="20" spans="1:18" ht="26.4" x14ac:dyDescent="0.25">
      <c r="A20" s="32" t="s">
        <v>23</v>
      </c>
      <c r="B20" s="32"/>
      <c r="C20" s="32"/>
      <c r="D20" s="231" t="s">
        <v>6</v>
      </c>
      <c r="E20" s="231"/>
      <c r="F20" s="231"/>
      <c r="G20" s="231"/>
      <c r="H20" s="231"/>
      <c r="I20" s="232"/>
      <c r="J20" s="56" t="s">
        <v>8</v>
      </c>
      <c r="K20" s="56" t="s">
        <v>9</v>
      </c>
      <c r="L20" s="56" t="s">
        <v>10</v>
      </c>
      <c r="M20" s="58" t="s">
        <v>12</v>
      </c>
      <c r="N20" s="58" t="s">
        <v>13</v>
      </c>
      <c r="O20" s="59" t="s">
        <v>14</v>
      </c>
      <c r="P20" s="57"/>
      <c r="Q20" s="5" t="s">
        <v>20</v>
      </c>
    </row>
    <row r="21" spans="1:18" ht="20.25" customHeight="1" thickBot="1" x14ac:dyDescent="0.3">
      <c r="B21" s="18"/>
      <c r="C21" s="10"/>
      <c r="D21" s="7" t="s">
        <v>24</v>
      </c>
      <c r="E21" s="7"/>
      <c r="F21" s="7"/>
      <c r="G21" s="7"/>
      <c r="H21" s="7"/>
      <c r="I21" s="45">
        <f>'Year 2'!I21*1.05</f>
        <v>0</v>
      </c>
      <c r="J21" s="143"/>
      <c r="K21" s="143"/>
      <c r="L21" s="143"/>
      <c r="M21" s="41">
        <f t="shared" ref="M21:M29" si="0">ROUND(((J21/12)*I21)+((K21/9)*I21)+(((I21*0.333)*(L21/3))),0)</f>
        <v>0</v>
      </c>
      <c r="N21" s="44">
        <f t="shared" ref="N21:N29" si="1">ROUND(M21*Q21,0)</f>
        <v>0</v>
      </c>
      <c r="O21" s="40">
        <f t="shared" ref="O21:O29" si="2">M21+N21</f>
        <v>0</v>
      </c>
      <c r="Q21" s="33">
        <v>0</v>
      </c>
    </row>
    <row r="22" spans="1:18" ht="20.25" customHeight="1" thickBot="1" x14ac:dyDescent="0.3">
      <c r="B22" s="9"/>
      <c r="C22" s="10"/>
      <c r="D22" s="7" t="s">
        <v>25</v>
      </c>
      <c r="E22" s="7"/>
      <c r="F22" s="7"/>
      <c r="G22" s="7"/>
      <c r="H22" s="7"/>
      <c r="I22" s="45">
        <f>'Year 2'!I22*1.05</f>
        <v>0</v>
      </c>
      <c r="J22" s="143"/>
      <c r="K22" s="143"/>
      <c r="L22" s="143"/>
      <c r="M22" s="41">
        <f t="shared" si="0"/>
        <v>0</v>
      </c>
      <c r="N22" s="44">
        <f t="shared" si="1"/>
        <v>0</v>
      </c>
      <c r="O22" s="40">
        <f t="shared" si="2"/>
        <v>0</v>
      </c>
      <c r="Q22" s="33">
        <v>0</v>
      </c>
    </row>
    <row r="23" spans="1:18" ht="20.25" customHeight="1" thickBot="1" x14ac:dyDescent="0.3">
      <c r="B23" s="9"/>
      <c r="C23" s="10"/>
      <c r="D23" s="7" t="s">
        <v>26</v>
      </c>
      <c r="E23" s="7"/>
      <c r="F23" s="7"/>
      <c r="G23" s="7"/>
      <c r="H23" s="7"/>
      <c r="I23" s="45">
        <f>'Year 2'!I23*1.05</f>
        <v>0</v>
      </c>
      <c r="J23" s="143"/>
      <c r="K23" s="143"/>
      <c r="L23" s="143"/>
      <c r="M23" s="41">
        <f t="shared" si="0"/>
        <v>0</v>
      </c>
      <c r="N23" s="44">
        <f t="shared" si="1"/>
        <v>0</v>
      </c>
      <c r="O23" s="40">
        <f t="shared" si="2"/>
        <v>0</v>
      </c>
      <c r="Q23" s="33">
        <v>0</v>
      </c>
    </row>
    <row r="24" spans="1:18" ht="20.25" customHeight="1" thickBot="1" x14ac:dyDescent="0.3">
      <c r="B24" s="9"/>
      <c r="C24" s="10"/>
      <c r="D24" s="7" t="s">
        <v>27</v>
      </c>
      <c r="E24" s="7"/>
      <c r="F24" s="7"/>
      <c r="G24" s="7"/>
      <c r="H24" s="7"/>
      <c r="I24" s="45">
        <f>'Year 2'!I24*1.05</f>
        <v>0</v>
      </c>
      <c r="J24" s="143"/>
      <c r="K24" s="143"/>
      <c r="L24" s="143"/>
      <c r="M24" s="41">
        <f t="shared" si="0"/>
        <v>0</v>
      </c>
      <c r="N24" s="44">
        <f t="shared" si="1"/>
        <v>0</v>
      </c>
      <c r="O24" s="40">
        <f t="shared" si="2"/>
        <v>0</v>
      </c>
      <c r="Q24" s="33">
        <v>0</v>
      </c>
    </row>
    <row r="25" spans="1:18" ht="20.25" customHeight="1" thickBot="1" x14ac:dyDescent="0.3">
      <c r="B25" s="9"/>
      <c r="C25" s="10"/>
      <c r="D25" s="7" t="s">
        <v>125</v>
      </c>
      <c r="E25" s="7"/>
      <c r="F25" s="7"/>
      <c r="G25" s="7"/>
      <c r="H25" s="7"/>
      <c r="I25" s="45">
        <f>'Year 2'!I25*1.05</f>
        <v>0</v>
      </c>
      <c r="J25" s="143"/>
      <c r="K25" s="143"/>
      <c r="L25" s="143"/>
      <c r="M25" s="41">
        <f t="shared" si="0"/>
        <v>0</v>
      </c>
      <c r="N25" s="44">
        <f t="shared" si="1"/>
        <v>0</v>
      </c>
      <c r="O25" s="40">
        <f t="shared" si="2"/>
        <v>0</v>
      </c>
      <c r="Q25" s="33">
        <v>0</v>
      </c>
    </row>
    <row r="26" spans="1:18" ht="20.25" customHeight="1" thickBot="1" x14ac:dyDescent="0.3">
      <c r="B26" s="9"/>
      <c r="C26" s="10"/>
      <c r="D26" s="7"/>
      <c r="E26" s="7"/>
      <c r="F26" s="7"/>
      <c r="G26" s="7"/>
      <c r="H26" s="7"/>
      <c r="I26" s="37"/>
      <c r="J26" s="12"/>
      <c r="K26" s="12"/>
      <c r="L26" s="12"/>
      <c r="M26" s="41">
        <f t="shared" si="0"/>
        <v>0</v>
      </c>
      <c r="N26" s="44">
        <f t="shared" si="1"/>
        <v>0</v>
      </c>
      <c r="O26" s="40">
        <f t="shared" si="2"/>
        <v>0</v>
      </c>
      <c r="Q26" s="33">
        <v>0</v>
      </c>
    </row>
    <row r="27" spans="1:18" ht="20.25" customHeight="1" thickBot="1" x14ac:dyDescent="0.3">
      <c r="B27" s="9"/>
      <c r="C27" s="14"/>
      <c r="D27" s="15"/>
      <c r="E27" s="15"/>
      <c r="F27" s="15"/>
      <c r="G27" s="15"/>
      <c r="H27" s="15"/>
      <c r="I27" s="37"/>
      <c r="J27" s="12"/>
      <c r="K27" s="12"/>
      <c r="L27" s="12"/>
      <c r="M27" s="41">
        <f t="shared" si="0"/>
        <v>0</v>
      </c>
      <c r="N27" s="44">
        <f t="shared" si="1"/>
        <v>0</v>
      </c>
      <c r="O27" s="40">
        <f t="shared" si="2"/>
        <v>0</v>
      </c>
      <c r="Q27" s="33">
        <v>0</v>
      </c>
    </row>
    <row r="28" spans="1:18" ht="20.25" customHeight="1" thickBot="1" x14ac:dyDescent="0.3">
      <c r="B28" s="9"/>
      <c r="C28" s="10"/>
      <c r="D28" s="7"/>
      <c r="E28" s="7"/>
      <c r="F28" s="7"/>
      <c r="G28" s="7"/>
      <c r="H28" s="7"/>
      <c r="I28" s="37"/>
      <c r="J28" s="13"/>
      <c r="K28" s="13"/>
      <c r="L28" s="13"/>
      <c r="M28" s="41">
        <f t="shared" si="0"/>
        <v>0</v>
      </c>
      <c r="N28" s="44">
        <f t="shared" si="1"/>
        <v>0</v>
      </c>
      <c r="O28" s="40">
        <f t="shared" si="2"/>
        <v>0</v>
      </c>
      <c r="Q28" s="33">
        <v>0</v>
      </c>
    </row>
    <row r="29" spans="1:18" ht="20.25" customHeight="1" thickBot="1" x14ac:dyDescent="0.3">
      <c r="A29" s="11"/>
      <c r="B29" s="23"/>
      <c r="C29" s="19"/>
      <c r="D29" s="19"/>
      <c r="E29" s="19"/>
      <c r="F29" s="19"/>
      <c r="G29" s="19"/>
      <c r="H29" s="19"/>
      <c r="I29" s="38"/>
      <c r="J29" s="20"/>
      <c r="K29" s="20"/>
      <c r="L29" s="20"/>
      <c r="M29" s="41">
        <f t="shared" si="0"/>
        <v>0</v>
      </c>
      <c r="N29" s="44">
        <f t="shared" si="1"/>
        <v>0</v>
      </c>
      <c r="O29" s="40">
        <f t="shared" si="2"/>
        <v>0</v>
      </c>
      <c r="Q29" s="34">
        <v>0</v>
      </c>
    </row>
    <row r="30" spans="1:18" ht="20.25" customHeight="1" x14ac:dyDescent="0.25">
      <c r="J30" s="193" t="s">
        <v>28</v>
      </c>
      <c r="K30" s="193"/>
      <c r="L30" s="193"/>
      <c r="M30" s="193"/>
      <c r="N30" s="193"/>
      <c r="O30" s="43">
        <f>SUM(O21:O29)</f>
        <v>0</v>
      </c>
    </row>
    <row r="31" spans="1:18" ht="13.8" thickBot="1" x14ac:dyDescent="0.3"/>
    <row r="32" spans="1:18" ht="22.5" customHeight="1" thickBot="1" x14ac:dyDescent="0.3">
      <c r="H32" s="191" t="s">
        <v>29</v>
      </c>
      <c r="I32" s="191"/>
      <c r="J32" s="191"/>
      <c r="K32" s="191"/>
      <c r="L32" s="191"/>
      <c r="M32" s="191"/>
      <c r="N32" s="191"/>
      <c r="O32" s="51">
        <f>O17+O30</f>
        <v>0</v>
      </c>
      <c r="Q32" s="64">
        <f>SUM(N12:N16)+SUM(N21:N29)</f>
        <v>0</v>
      </c>
      <c r="R32" t="s">
        <v>208</v>
      </c>
    </row>
    <row r="33" spans="1:15" ht="6.75" customHeight="1" x14ac:dyDescent="0.25"/>
    <row r="34" spans="1:15" x14ac:dyDescent="0.25">
      <c r="A34" s="1" t="s">
        <v>30</v>
      </c>
    </row>
    <row r="35" spans="1:15" x14ac:dyDescent="0.25">
      <c r="A35" t="s">
        <v>31</v>
      </c>
    </row>
    <row r="36" spans="1:15" x14ac:dyDescent="0.25">
      <c r="C36" s="192" t="s">
        <v>32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5" ht="20.25" customHeight="1" x14ac:dyDescent="0.25">
      <c r="B37" s="6" t="s">
        <v>15</v>
      </c>
      <c r="C37" s="7"/>
      <c r="D37" s="7"/>
      <c r="E37" s="7"/>
      <c r="F37" s="7"/>
      <c r="G37" s="7"/>
      <c r="H37" s="7"/>
      <c r="I37" s="7"/>
      <c r="J37" s="8"/>
      <c r="K37" s="8"/>
      <c r="L37" s="8"/>
      <c r="M37" s="7"/>
      <c r="N37" s="7"/>
      <c r="O37" s="47">
        <v>0</v>
      </c>
    </row>
    <row r="38" spans="1:15" ht="20.25" customHeight="1" x14ac:dyDescent="0.25">
      <c r="B38" s="6" t="s">
        <v>16</v>
      </c>
      <c r="C38" s="7"/>
      <c r="D38" s="7"/>
      <c r="E38" s="7"/>
      <c r="F38" s="7"/>
      <c r="G38" s="7"/>
      <c r="H38" s="7"/>
      <c r="I38" s="7"/>
      <c r="J38" s="8"/>
      <c r="K38" s="8"/>
      <c r="L38" s="8"/>
      <c r="M38" s="7"/>
      <c r="N38" s="7"/>
      <c r="O38" s="47">
        <v>0</v>
      </c>
    </row>
    <row r="39" spans="1:15" ht="20.25" customHeight="1" x14ac:dyDescent="0.25">
      <c r="B39" s="6" t="s">
        <v>17</v>
      </c>
      <c r="C39" s="7"/>
      <c r="D39" s="7"/>
      <c r="E39" s="7"/>
      <c r="F39" s="7"/>
      <c r="G39" s="7"/>
      <c r="H39" s="7"/>
      <c r="I39" s="7"/>
      <c r="J39" s="8"/>
      <c r="K39" s="8"/>
      <c r="L39" s="8"/>
      <c r="M39" s="7"/>
      <c r="N39" s="7"/>
      <c r="O39" s="47">
        <v>0</v>
      </c>
    </row>
    <row r="40" spans="1:15" ht="20.25" customHeight="1" x14ac:dyDescent="0.25">
      <c r="B40" s="6" t="s">
        <v>18</v>
      </c>
      <c r="C40" s="7"/>
      <c r="D40" s="7"/>
      <c r="E40" s="7"/>
      <c r="F40" s="7"/>
      <c r="G40" s="7"/>
      <c r="H40" s="7"/>
      <c r="I40" s="7"/>
      <c r="J40" s="8"/>
      <c r="K40" s="8"/>
      <c r="L40" s="8"/>
      <c r="M40" s="7"/>
      <c r="N40" s="7"/>
      <c r="O40" s="47">
        <v>0</v>
      </c>
    </row>
    <row r="41" spans="1:15" ht="20.25" customHeight="1" thickBot="1" x14ac:dyDescent="0.3">
      <c r="B41" s="21" t="s">
        <v>19</v>
      </c>
      <c r="C41" s="19"/>
      <c r="D41" s="19"/>
      <c r="E41" s="19"/>
      <c r="F41" s="19"/>
      <c r="G41" s="19"/>
      <c r="H41" s="19"/>
      <c r="I41" s="19"/>
      <c r="J41" s="22"/>
      <c r="K41" s="22"/>
      <c r="L41" s="22"/>
      <c r="M41" s="19"/>
      <c r="N41" s="19"/>
      <c r="O41" s="48">
        <v>0</v>
      </c>
    </row>
    <row r="42" spans="1:15" ht="20.25" customHeight="1" x14ac:dyDescent="0.25">
      <c r="L42" s="193" t="s">
        <v>80</v>
      </c>
      <c r="M42" s="193"/>
      <c r="N42" s="193"/>
      <c r="O42" s="43">
        <f>SUM(O37:O41)</f>
        <v>0</v>
      </c>
    </row>
    <row r="43" spans="1:15" ht="6.75" customHeight="1" x14ac:dyDescent="0.25"/>
    <row r="44" spans="1:15" x14ac:dyDescent="0.25">
      <c r="A44" s="1" t="s">
        <v>33</v>
      </c>
    </row>
    <row r="45" spans="1:15" ht="20.25" customHeight="1" x14ac:dyDescent="0.25">
      <c r="B45" s="6" t="s">
        <v>15</v>
      </c>
      <c r="C45" s="7" t="s">
        <v>34</v>
      </c>
      <c r="D45" s="7"/>
      <c r="E45" s="7"/>
      <c r="F45" s="7"/>
      <c r="G45" s="7"/>
      <c r="H45" s="7"/>
      <c r="I45" s="7"/>
      <c r="J45" s="8"/>
      <c r="K45" s="8"/>
      <c r="L45" s="8"/>
      <c r="M45" s="7"/>
      <c r="N45" s="7"/>
      <c r="O45" s="47"/>
    </row>
    <row r="46" spans="1:15" ht="20.25" customHeight="1" x14ac:dyDescent="0.25">
      <c r="B46" s="138"/>
      <c r="C46" s="11" t="s">
        <v>185</v>
      </c>
      <c r="D46" s="149">
        <f>'Year 2'!D46*1.05</f>
        <v>0</v>
      </c>
      <c r="E46" s="11" t="s">
        <v>188</v>
      </c>
      <c r="F46" s="11" t="s">
        <v>189</v>
      </c>
      <c r="G46" s="11"/>
      <c r="H46" s="11" t="s">
        <v>190</v>
      </c>
      <c r="I46" s="11" t="s">
        <v>189</v>
      </c>
      <c r="J46" s="139"/>
      <c r="K46" s="141" t="s">
        <v>191</v>
      </c>
      <c r="L46" s="139"/>
      <c r="N46" s="11"/>
      <c r="O46" s="150">
        <f>D46*G46*J46</f>
        <v>0</v>
      </c>
    </row>
    <row r="47" spans="1:15" ht="20.25" customHeight="1" x14ac:dyDescent="0.25">
      <c r="B47" s="138"/>
      <c r="C47" s="11" t="s">
        <v>186</v>
      </c>
      <c r="D47" s="149">
        <f>'Year 2'!D47*1.05</f>
        <v>0</v>
      </c>
      <c r="E47" s="11" t="s">
        <v>192</v>
      </c>
      <c r="F47" s="11" t="s">
        <v>189</v>
      </c>
      <c r="G47" s="11"/>
      <c r="H47" s="11" t="s">
        <v>193</v>
      </c>
      <c r="I47" s="11" t="s">
        <v>189</v>
      </c>
      <c r="J47" s="139"/>
      <c r="K47" s="141" t="s">
        <v>190</v>
      </c>
      <c r="L47" s="141" t="s">
        <v>189</v>
      </c>
      <c r="M47" s="11"/>
      <c r="N47" s="11" t="s">
        <v>191</v>
      </c>
      <c r="O47" s="140">
        <f>D47*G47*J47*M47</f>
        <v>0</v>
      </c>
    </row>
    <row r="48" spans="1:15" ht="20.25" customHeight="1" x14ac:dyDescent="0.25">
      <c r="B48" s="138"/>
      <c r="C48" s="11" t="s">
        <v>187</v>
      </c>
      <c r="D48" s="149">
        <f>'Year 2'!D48</f>
        <v>47</v>
      </c>
      <c r="E48" s="11" t="s">
        <v>194</v>
      </c>
      <c r="F48" s="11" t="s">
        <v>189</v>
      </c>
      <c r="G48" s="11"/>
      <c r="H48" s="11" t="s">
        <v>195</v>
      </c>
      <c r="I48" s="11" t="s">
        <v>189</v>
      </c>
      <c r="J48" s="139"/>
      <c r="K48" s="141" t="s">
        <v>190</v>
      </c>
      <c r="L48" s="141" t="s">
        <v>189</v>
      </c>
      <c r="M48" s="11"/>
      <c r="N48" s="11" t="s">
        <v>191</v>
      </c>
      <c r="O48" s="140">
        <f>D48*G48*J48*M48</f>
        <v>0</v>
      </c>
    </row>
    <row r="49" spans="1:15" ht="20.25" customHeight="1" thickBot="1" x14ac:dyDescent="0.3">
      <c r="B49" s="21" t="s">
        <v>16</v>
      </c>
      <c r="C49" s="19" t="s">
        <v>35</v>
      </c>
      <c r="D49" s="19"/>
      <c r="E49" s="19"/>
      <c r="F49" s="19"/>
      <c r="G49" s="19"/>
      <c r="H49" s="19"/>
      <c r="I49" s="19"/>
      <c r="J49" s="22"/>
      <c r="K49" s="22"/>
      <c r="L49" s="22"/>
      <c r="M49" s="19"/>
      <c r="N49" s="19"/>
      <c r="O49" s="48">
        <v>0</v>
      </c>
    </row>
    <row r="50" spans="1:15" ht="20.25" customHeight="1" x14ac:dyDescent="0.25">
      <c r="L50" s="193" t="s">
        <v>36</v>
      </c>
      <c r="M50" s="193"/>
      <c r="N50" s="193"/>
      <c r="O50" s="43">
        <f>SUM(O45:O49)</f>
        <v>0</v>
      </c>
    </row>
    <row r="51" spans="1:15" ht="6.75" customHeight="1" x14ac:dyDescent="0.25"/>
    <row r="52" spans="1:15" x14ac:dyDescent="0.25">
      <c r="A52" s="1" t="s">
        <v>37</v>
      </c>
    </row>
    <row r="53" spans="1:15" ht="20.25" customHeight="1" x14ac:dyDescent="0.25">
      <c r="B53" s="6" t="s">
        <v>15</v>
      </c>
      <c r="C53" s="7" t="s">
        <v>38</v>
      </c>
      <c r="D53" s="7"/>
      <c r="E53" s="7"/>
      <c r="F53" s="7"/>
      <c r="G53" s="7"/>
      <c r="H53" s="7"/>
      <c r="I53" s="7"/>
      <c r="J53" s="8"/>
      <c r="K53" s="8"/>
      <c r="L53" s="8"/>
      <c r="M53" s="7"/>
      <c r="N53" s="7"/>
      <c r="O53" s="47">
        <v>0</v>
      </c>
    </row>
    <row r="54" spans="1:15" ht="20.25" customHeight="1" x14ac:dyDescent="0.25">
      <c r="B54" s="6" t="s">
        <v>16</v>
      </c>
      <c r="C54" s="7" t="s">
        <v>39</v>
      </c>
      <c r="D54" s="7"/>
      <c r="E54" s="7"/>
      <c r="F54" s="7"/>
      <c r="G54" s="7"/>
      <c r="H54" s="7"/>
      <c r="I54" s="7"/>
      <c r="J54" s="8"/>
      <c r="K54" s="8"/>
      <c r="L54" s="8"/>
      <c r="M54" s="7"/>
      <c r="N54" s="7"/>
      <c r="O54" s="47">
        <v>0</v>
      </c>
    </row>
    <row r="55" spans="1:15" ht="20.25" customHeight="1" x14ac:dyDescent="0.25">
      <c r="B55" s="6" t="s">
        <v>17</v>
      </c>
      <c r="C55" s="7" t="s">
        <v>40</v>
      </c>
      <c r="D55" s="7"/>
      <c r="E55" s="7"/>
      <c r="F55" s="7"/>
      <c r="G55" s="7"/>
      <c r="H55" s="7"/>
      <c r="I55" s="7"/>
      <c r="J55" s="8"/>
      <c r="K55" s="8"/>
      <c r="L55" s="8"/>
      <c r="M55" s="7"/>
      <c r="N55" s="7"/>
      <c r="O55" s="47">
        <v>0</v>
      </c>
    </row>
    <row r="56" spans="1:15" ht="20.25" customHeight="1" x14ac:dyDescent="0.25">
      <c r="B56" s="6" t="s">
        <v>18</v>
      </c>
      <c r="C56" s="7" t="s">
        <v>41</v>
      </c>
      <c r="D56" s="7"/>
      <c r="E56" s="7"/>
      <c r="F56" s="7"/>
      <c r="G56" s="7"/>
      <c r="H56" s="7"/>
      <c r="I56" s="7"/>
      <c r="J56" s="8"/>
      <c r="K56" s="8"/>
      <c r="L56" s="8"/>
      <c r="M56" s="7"/>
      <c r="N56" s="7"/>
      <c r="O56" s="47">
        <v>0</v>
      </c>
    </row>
    <row r="57" spans="1:15" ht="20.25" customHeight="1" thickBot="1" x14ac:dyDescent="0.3">
      <c r="B57" s="21" t="s">
        <v>19</v>
      </c>
      <c r="C57" s="19" t="s">
        <v>42</v>
      </c>
      <c r="D57" s="19"/>
      <c r="E57" s="19"/>
      <c r="F57" s="19"/>
      <c r="G57" s="19"/>
      <c r="H57" s="19"/>
      <c r="I57" s="19"/>
      <c r="J57" s="22"/>
      <c r="K57" s="22"/>
      <c r="L57" s="22"/>
      <c r="M57" s="19"/>
      <c r="N57" s="19"/>
      <c r="O57" s="48">
        <v>0</v>
      </c>
    </row>
    <row r="58" spans="1:15" ht="20.25" customHeight="1" thickBot="1" x14ac:dyDescent="0.3">
      <c r="A58" s="16"/>
      <c r="B58" s="24"/>
      <c r="C58" s="17" t="s">
        <v>43</v>
      </c>
      <c r="K58" s="198" t="s">
        <v>44</v>
      </c>
      <c r="L58" s="198"/>
      <c r="M58" s="198"/>
      <c r="N58" s="199"/>
      <c r="O58" s="43">
        <f>SUM(O53:O57)</f>
        <v>0</v>
      </c>
    </row>
    <row r="59" spans="1:15" ht="6.75" customHeight="1" x14ac:dyDescent="0.25"/>
    <row r="60" spans="1:15" x14ac:dyDescent="0.25">
      <c r="A60" s="1" t="s">
        <v>45</v>
      </c>
    </row>
    <row r="61" spans="1:15" ht="20.25" customHeight="1" x14ac:dyDescent="0.25">
      <c r="B61" s="6" t="s">
        <v>15</v>
      </c>
      <c r="C61" s="7" t="s">
        <v>51</v>
      </c>
      <c r="D61" s="7"/>
      <c r="E61" s="7"/>
      <c r="F61" s="7"/>
      <c r="G61" s="7"/>
      <c r="H61" s="7"/>
      <c r="I61" s="7"/>
      <c r="J61" s="8"/>
      <c r="K61" s="8"/>
      <c r="L61" s="8"/>
      <c r="M61" s="7"/>
      <c r="N61" s="7"/>
      <c r="O61" s="47">
        <v>0</v>
      </c>
    </row>
    <row r="62" spans="1:15" ht="20.25" customHeight="1" x14ac:dyDescent="0.25">
      <c r="B62" s="6" t="s">
        <v>16</v>
      </c>
      <c r="C62" s="7" t="s">
        <v>52</v>
      </c>
      <c r="D62" s="7"/>
      <c r="E62" s="7"/>
      <c r="F62" s="7"/>
      <c r="G62" s="7"/>
      <c r="H62" s="7"/>
      <c r="I62" s="7"/>
      <c r="J62" s="8"/>
      <c r="K62" s="8"/>
      <c r="L62" s="8"/>
      <c r="M62" s="7"/>
      <c r="N62" s="7"/>
      <c r="O62" s="47">
        <v>0</v>
      </c>
    </row>
    <row r="63" spans="1:15" ht="20.25" customHeight="1" x14ac:dyDescent="0.25">
      <c r="B63" s="6" t="s">
        <v>17</v>
      </c>
      <c r="C63" s="7" t="s">
        <v>53</v>
      </c>
      <c r="D63" s="7"/>
      <c r="E63" s="7"/>
      <c r="F63" s="7" t="s">
        <v>196</v>
      </c>
      <c r="G63" s="7" t="s">
        <v>189</v>
      </c>
      <c r="H63" s="7"/>
      <c r="I63" s="7" t="s">
        <v>197</v>
      </c>
      <c r="J63" s="8"/>
      <c r="K63" s="8"/>
      <c r="L63" s="8"/>
      <c r="M63" s="7"/>
      <c r="N63" s="7"/>
      <c r="O63" s="47">
        <f>E63*H63</f>
        <v>0</v>
      </c>
    </row>
    <row r="64" spans="1:15" ht="20.25" customHeight="1" x14ac:dyDescent="0.25">
      <c r="B64" s="6" t="s">
        <v>18</v>
      </c>
      <c r="C64" s="7" t="s">
        <v>54</v>
      </c>
      <c r="D64" s="7"/>
      <c r="E64" s="7"/>
      <c r="F64" s="7"/>
      <c r="G64" s="7"/>
      <c r="H64" s="7"/>
      <c r="I64" s="7"/>
      <c r="J64" s="8"/>
      <c r="K64" s="8"/>
      <c r="L64" s="8"/>
      <c r="M64" s="7"/>
      <c r="N64" s="7"/>
      <c r="O64" s="47">
        <v>0</v>
      </c>
    </row>
    <row r="65" spans="1:18" ht="20.25" customHeight="1" x14ac:dyDescent="0.25">
      <c r="B65" s="6" t="s">
        <v>19</v>
      </c>
      <c r="C65" s="7" t="s">
        <v>114</v>
      </c>
      <c r="D65" s="7"/>
      <c r="E65" s="7"/>
      <c r="F65" s="7"/>
      <c r="G65" s="7"/>
      <c r="H65" s="7"/>
      <c r="I65" s="7"/>
      <c r="J65" s="8"/>
      <c r="K65" s="8"/>
      <c r="L65" s="8"/>
      <c r="M65" s="7"/>
      <c r="N65" s="7"/>
      <c r="O65" s="47">
        <v>0</v>
      </c>
      <c r="Q65" s="50">
        <f>IF(('Year 1'!O65+'Year 2'!O68+'Year 3'!O65)&lt;25000,'Year 3'!O65,(25000-'Year 1'!Q65-'Year 2'!Q68))</f>
        <v>0</v>
      </c>
      <c r="R65" t="s">
        <v>116</v>
      </c>
    </row>
    <row r="66" spans="1:18" ht="20.25" customHeight="1" x14ac:dyDescent="0.25">
      <c r="B66" s="6" t="s">
        <v>46</v>
      </c>
      <c r="C66" s="7" t="s">
        <v>55</v>
      </c>
      <c r="D66" s="7"/>
      <c r="E66" s="7"/>
      <c r="F66" s="7"/>
      <c r="G66" s="7"/>
      <c r="H66" s="7"/>
      <c r="I66" s="7"/>
      <c r="J66" s="8"/>
      <c r="K66" s="8"/>
      <c r="L66" s="8"/>
      <c r="M66" s="7"/>
      <c r="N66" s="7"/>
      <c r="O66" s="47">
        <v>0</v>
      </c>
    </row>
    <row r="67" spans="1:18" ht="20.25" customHeight="1" x14ac:dyDescent="0.25">
      <c r="B67" s="6" t="s">
        <v>47</v>
      </c>
      <c r="C67" s="7" t="s">
        <v>56</v>
      </c>
      <c r="D67" s="7"/>
      <c r="E67" s="7"/>
      <c r="F67" s="7"/>
      <c r="G67" s="7"/>
      <c r="H67" s="7"/>
      <c r="I67" s="7"/>
      <c r="J67" s="8"/>
      <c r="K67" s="8"/>
      <c r="L67" s="8"/>
      <c r="M67" s="7"/>
      <c r="N67" s="7"/>
      <c r="O67" s="47">
        <v>0</v>
      </c>
    </row>
    <row r="68" spans="1:18" ht="20.25" customHeight="1" x14ac:dyDescent="0.25">
      <c r="B68" s="6" t="s">
        <v>48</v>
      </c>
      <c r="C68" s="7" t="s">
        <v>79</v>
      </c>
      <c r="D68" s="7"/>
      <c r="E68" s="37">
        <f>'Year 2'!E71*1.05</f>
        <v>753.00750000000005</v>
      </c>
      <c r="F68" s="7" t="s">
        <v>198</v>
      </c>
      <c r="G68" s="7" t="s">
        <v>189</v>
      </c>
      <c r="H68" s="7"/>
      <c r="I68" s="7" t="s">
        <v>199</v>
      </c>
      <c r="J68" s="142" t="s">
        <v>189</v>
      </c>
      <c r="K68" s="8"/>
      <c r="L68" s="142" t="s">
        <v>200</v>
      </c>
      <c r="M68" s="7"/>
      <c r="N68" s="7"/>
      <c r="O68" s="47">
        <f>E68*H68*K68</f>
        <v>0</v>
      </c>
    </row>
    <row r="69" spans="1:18" ht="20.25" customHeight="1" x14ac:dyDescent="0.25">
      <c r="B69" s="25" t="s">
        <v>49</v>
      </c>
      <c r="C69" s="15" t="s">
        <v>117</v>
      </c>
      <c r="D69" s="15"/>
      <c r="E69" s="146"/>
      <c r="F69" s="15" t="s">
        <v>210</v>
      </c>
      <c r="G69" s="15" t="s">
        <v>189</v>
      </c>
      <c r="H69" s="15"/>
      <c r="I69" s="15" t="s">
        <v>207</v>
      </c>
      <c r="J69" s="26"/>
      <c r="K69" s="26"/>
      <c r="L69" s="26"/>
      <c r="M69" s="15"/>
      <c r="N69" s="15"/>
      <c r="O69" s="49">
        <f>E69*H69</f>
        <v>0</v>
      </c>
    </row>
    <row r="70" spans="1:18" ht="20.25" customHeight="1" thickBot="1" x14ac:dyDescent="0.3">
      <c r="B70" s="21" t="s">
        <v>50</v>
      </c>
      <c r="C70" s="19"/>
      <c r="D70" s="19"/>
      <c r="E70" s="19"/>
      <c r="F70" s="19"/>
      <c r="G70" s="19"/>
      <c r="H70" s="19"/>
      <c r="I70" s="19"/>
      <c r="J70" s="22"/>
      <c r="K70" s="22"/>
      <c r="L70" s="22"/>
      <c r="M70" s="19"/>
      <c r="N70" s="19"/>
      <c r="O70" s="48">
        <v>0</v>
      </c>
    </row>
    <row r="71" spans="1:18" ht="20.25" customHeight="1" x14ac:dyDescent="0.25">
      <c r="K71" s="200" t="s">
        <v>57</v>
      </c>
      <c r="L71" s="200"/>
      <c r="M71" s="200"/>
      <c r="N71" s="200"/>
      <c r="O71" s="43">
        <f>SUM(O61:O70)</f>
        <v>0</v>
      </c>
    </row>
    <row r="72" spans="1:18" ht="6.75" customHeight="1" x14ac:dyDescent="0.25"/>
    <row r="73" spans="1:18" ht="6.75" customHeight="1" x14ac:dyDescent="0.25"/>
    <row r="74" spans="1:18" ht="34.5" customHeight="1" thickBot="1" x14ac:dyDescent="0.3">
      <c r="A74" s="27" t="s">
        <v>58</v>
      </c>
      <c r="B74" s="28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8"/>
      <c r="N74" s="28"/>
      <c r="O74" s="30" t="s">
        <v>59</v>
      </c>
    </row>
    <row r="75" spans="1:18" ht="22.5" customHeight="1" thickBo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194" t="s">
        <v>60</v>
      </c>
      <c r="L75" s="194"/>
      <c r="M75" s="194"/>
      <c r="N75" s="194"/>
      <c r="O75" s="52">
        <f>O32+O42+O50+O58+O71</f>
        <v>0</v>
      </c>
    </row>
    <row r="76" spans="1:18" ht="6.75" customHeight="1" x14ac:dyDescent="0.25"/>
    <row r="77" spans="1:18" x14ac:dyDescent="0.25">
      <c r="A77" s="1" t="s">
        <v>61</v>
      </c>
    </row>
    <row r="78" spans="1:18" ht="26.25" customHeight="1" x14ac:dyDescent="0.25">
      <c r="A78" s="1"/>
      <c r="C78" s="195" t="s">
        <v>63</v>
      </c>
      <c r="D78" s="195"/>
      <c r="E78" s="195"/>
      <c r="F78" s="195"/>
      <c r="G78" s="195"/>
      <c r="H78" s="195"/>
      <c r="I78" s="195"/>
      <c r="J78" s="196" t="s">
        <v>64</v>
      </c>
      <c r="K78" s="197"/>
      <c r="L78" s="196" t="s">
        <v>78</v>
      </c>
      <c r="M78" s="197"/>
      <c r="N78" s="197"/>
      <c r="O78" s="62" t="s">
        <v>59</v>
      </c>
    </row>
    <row r="79" spans="1:18" ht="17.25" customHeight="1" x14ac:dyDescent="0.25">
      <c r="B79" s="6" t="s">
        <v>15</v>
      </c>
      <c r="C79" s="189" t="s">
        <v>77</v>
      </c>
      <c r="D79" s="189"/>
      <c r="E79" s="189"/>
      <c r="F79" s="189"/>
      <c r="G79" s="189"/>
      <c r="H79" s="189"/>
      <c r="I79" s="190"/>
      <c r="J79" s="214">
        <v>0.54500000000000004</v>
      </c>
      <c r="K79" s="215"/>
      <c r="L79" s="220">
        <f>O32+O50+O71-O65-O68+Q65</f>
        <v>0</v>
      </c>
      <c r="M79" s="221"/>
      <c r="N79" s="222"/>
      <c r="O79" s="53">
        <f>J79*L79</f>
        <v>0</v>
      </c>
    </row>
    <row r="80" spans="1:18" ht="17.25" customHeight="1" x14ac:dyDescent="0.25">
      <c r="B80" s="25" t="s">
        <v>16</v>
      </c>
      <c r="C80" s="189"/>
      <c r="D80" s="189"/>
      <c r="E80" s="189"/>
      <c r="F80" s="189"/>
      <c r="G80" s="189"/>
      <c r="H80" s="189"/>
      <c r="I80" s="190"/>
      <c r="J80" s="216"/>
      <c r="K80" s="217"/>
      <c r="L80" s="223"/>
      <c r="M80" s="224"/>
      <c r="N80" s="225"/>
      <c r="O80" s="54">
        <f>J80*L80</f>
        <v>0</v>
      </c>
    </row>
    <row r="81" spans="1:15" ht="17.25" customHeight="1" thickBot="1" x14ac:dyDescent="0.3">
      <c r="B81" s="21" t="s">
        <v>17</v>
      </c>
      <c r="C81" s="229"/>
      <c r="D81" s="229"/>
      <c r="E81" s="229"/>
      <c r="F81" s="229"/>
      <c r="G81" s="229"/>
      <c r="H81" s="229"/>
      <c r="I81" s="230"/>
      <c r="J81" s="218"/>
      <c r="K81" s="219"/>
      <c r="L81" s="226"/>
      <c r="M81" s="227"/>
      <c r="N81" s="228"/>
      <c r="O81" s="55">
        <f>J81*L81</f>
        <v>0</v>
      </c>
    </row>
    <row r="82" spans="1:15" ht="20.25" customHeight="1" thickBot="1" x14ac:dyDescent="0.3">
      <c r="K82" s="207" t="s">
        <v>65</v>
      </c>
      <c r="L82" s="208"/>
      <c r="M82" s="208"/>
      <c r="N82" s="209"/>
      <c r="O82" s="52">
        <f>SUM(O79:O81)</f>
        <v>0</v>
      </c>
    </row>
    <row r="83" spans="1:15" ht="6.75" customHeight="1" x14ac:dyDescent="0.25"/>
    <row r="84" spans="1:15" x14ac:dyDescent="0.25">
      <c r="B84" s="210" t="s">
        <v>66</v>
      </c>
      <c r="C84" s="210"/>
      <c r="D84" s="210"/>
      <c r="E84" s="211" t="s">
        <v>244</v>
      </c>
      <c r="F84" s="189"/>
      <c r="G84" s="189"/>
      <c r="H84" s="189"/>
      <c r="I84" s="189"/>
      <c r="J84" s="189"/>
      <c r="K84" s="189"/>
      <c r="L84" s="189"/>
      <c r="M84" s="190"/>
    </row>
    <row r="85" spans="1:15" x14ac:dyDescent="0.25">
      <c r="C85" t="s">
        <v>67</v>
      </c>
    </row>
    <row r="86" spans="1:15" ht="6.75" customHeight="1" x14ac:dyDescent="0.25"/>
    <row r="87" spans="1:15" ht="27" thickBot="1" x14ac:dyDescent="0.3">
      <c r="O87" s="4" t="s">
        <v>59</v>
      </c>
    </row>
    <row r="88" spans="1:15" ht="24" customHeight="1" thickBot="1" x14ac:dyDescent="0.3">
      <c r="A88" s="27" t="s">
        <v>68</v>
      </c>
      <c r="B88" s="28"/>
      <c r="C88" s="28"/>
      <c r="D88" s="28"/>
      <c r="E88" s="28"/>
      <c r="F88" s="28"/>
      <c r="G88" s="28"/>
      <c r="H88" s="191" t="s">
        <v>69</v>
      </c>
      <c r="I88" s="191"/>
      <c r="J88" s="191"/>
      <c r="K88" s="191"/>
      <c r="L88" s="191"/>
      <c r="M88" s="191"/>
      <c r="N88" s="191"/>
      <c r="O88" s="52">
        <f>O75+O82</f>
        <v>0</v>
      </c>
    </row>
    <row r="90" spans="1:15" x14ac:dyDescent="0.25">
      <c r="A90" t="s">
        <v>81</v>
      </c>
    </row>
    <row r="91" spans="1:15" x14ac:dyDescent="0.25">
      <c r="A91" t="s">
        <v>115</v>
      </c>
    </row>
    <row r="92" spans="1:15" x14ac:dyDescent="0.25">
      <c r="J92" s="72" t="s">
        <v>120</v>
      </c>
      <c r="K92" s="73"/>
      <c r="L92" s="73"/>
      <c r="M92" s="74"/>
      <c r="N92" s="74"/>
      <c r="O92" s="75">
        <v>0</v>
      </c>
    </row>
    <row r="93" spans="1:15" x14ac:dyDescent="0.25">
      <c r="J93" s="72" t="s">
        <v>127</v>
      </c>
      <c r="K93" s="73"/>
      <c r="L93" s="73"/>
      <c r="M93" s="74"/>
      <c r="N93" s="74"/>
      <c r="O93" s="75">
        <v>0</v>
      </c>
    </row>
    <row r="94" spans="1:15" x14ac:dyDescent="0.25">
      <c r="J94" s="72" t="s">
        <v>128</v>
      </c>
      <c r="K94" s="73"/>
      <c r="L94" s="73"/>
      <c r="M94" s="74"/>
      <c r="N94" s="74"/>
      <c r="O94" s="75">
        <f>O92+O93</f>
        <v>0</v>
      </c>
    </row>
    <row r="95" spans="1:15" ht="13.8" thickBot="1" x14ac:dyDescent="0.3">
      <c r="J95" s="76"/>
      <c r="K95" s="233" t="s">
        <v>118</v>
      </c>
      <c r="L95" s="233"/>
      <c r="M95" s="234"/>
      <c r="N95" s="77">
        <f>O92-O42-O68-O65+Q65</f>
        <v>0</v>
      </c>
      <c r="O95" s="78">
        <f>N95*J79</f>
        <v>0</v>
      </c>
    </row>
    <row r="96" spans="1:15" x14ac:dyDescent="0.25">
      <c r="J96" s="206" t="s">
        <v>119</v>
      </c>
      <c r="K96" s="206"/>
      <c r="L96" s="206"/>
      <c r="M96" s="206"/>
      <c r="N96" s="74"/>
      <c r="O96" s="75">
        <f>O94+O95</f>
        <v>0</v>
      </c>
    </row>
  </sheetData>
  <mergeCells count="32">
    <mergeCell ref="K95:M95"/>
    <mergeCell ref="J79:K79"/>
    <mergeCell ref="L78:N78"/>
    <mergeCell ref="J96:M96"/>
    <mergeCell ref="H88:N88"/>
    <mergeCell ref="C78:I78"/>
    <mergeCell ref="B84:D84"/>
    <mergeCell ref="L80:N80"/>
    <mergeCell ref="C79:I79"/>
    <mergeCell ref="K82:N82"/>
    <mergeCell ref="L81:N81"/>
    <mergeCell ref="C80:I80"/>
    <mergeCell ref="L79:N79"/>
    <mergeCell ref="J81:K81"/>
    <mergeCell ref="E84:M84"/>
    <mergeCell ref="C81:I81"/>
    <mergeCell ref="K58:N58"/>
    <mergeCell ref="K71:N71"/>
    <mergeCell ref="J80:K80"/>
    <mergeCell ref="L50:N50"/>
    <mergeCell ref="K75:N75"/>
    <mergeCell ref="J78:K78"/>
    <mergeCell ref="A1:O1"/>
    <mergeCell ref="F8:H8"/>
    <mergeCell ref="C8:D8"/>
    <mergeCell ref="D2:E2"/>
    <mergeCell ref="D20:I20"/>
    <mergeCell ref="L42:N42"/>
    <mergeCell ref="L17:N17"/>
    <mergeCell ref="H32:N32"/>
    <mergeCell ref="J30:N30"/>
    <mergeCell ref="C36:M36"/>
  </mergeCells>
  <phoneticPr fontId="6" type="noConversion"/>
  <pageMargins left="0.17" right="0.16" top="0.17" bottom="0.17" header="0.19" footer="0.17"/>
  <pageSetup scale="77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="80" workbookViewId="0">
      <selection sqref="A1:O1"/>
    </sheetView>
  </sheetViews>
  <sheetFormatPr defaultRowHeight="13.2" x14ac:dyDescent="0.25"/>
  <cols>
    <col min="1" max="1" width="4.6640625" customWidth="1"/>
    <col min="2" max="2" width="6.109375" customWidth="1"/>
    <col min="3" max="3" width="14.88671875" customWidth="1"/>
    <col min="4" max="4" width="13.88671875" customWidth="1"/>
    <col min="5" max="5" width="18.33203125" customWidth="1"/>
    <col min="6" max="6" width="6.5546875" customWidth="1"/>
    <col min="7" max="7" width="2.109375" customWidth="1"/>
    <col min="8" max="8" width="17.109375" customWidth="1"/>
    <col min="9" max="9" width="15.6640625" bestFit="1" customWidth="1"/>
    <col min="10" max="12" width="8.33203125" style="2" customWidth="1"/>
    <col min="13" max="14" width="12.88671875" customWidth="1"/>
    <col min="15" max="15" width="15.33203125" style="1" customWidth="1"/>
    <col min="16" max="16" width="2.5546875" customWidth="1"/>
    <col min="17" max="17" width="11.5546875" customWidth="1"/>
  </cols>
  <sheetData>
    <row r="1" spans="1:17" ht="13.8" x14ac:dyDescent="0.25">
      <c r="A1" s="185" t="s">
        <v>247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x14ac:dyDescent="0.25">
      <c r="A2" s="1" t="s">
        <v>70</v>
      </c>
      <c r="D2" s="202" t="s">
        <v>76</v>
      </c>
      <c r="E2" s="203"/>
    </row>
    <row r="3" spans="1:17" ht="6" customHeight="1" x14ac:dyDescent="0.25">
      <c r="A3" s="1"/>
      <c r="D3" s="11"/>
      <c r="E3" s="11"/>
    </row>
    <row r="4" spans="1:17" x14ac:dyDescent="0.25">
      <c r="A4" s="1" t="s">
        <v>71</v>
      </c>
      <c r="D4" s="11"/>
      <c r="E4" s="11"/>
    </row>
    <row r="5" spans="1:17" ht="6.75" customHeight="1" x14ac:dyDescent="0.25">
      <c r="A5" s="1"/>
      <c r="D5" s="11"/>
      <c r="E5" s="11"/>
    </row>
    <row r="6" spans="1:17" x14ac:dyDescent="0.25">
      <c r="A6" s="1" t="s">
        <v>72</v>
      </c>
      <c r="D6" s="11"/>
      <c r="E6" s="11"/>
    </row>
    <row r="7" spans="1:17" ht="6.75" customHeight="1" x14ac:dyDescent="0.25">
      <c r="A7" s="1"/>
      <c r="D7" s="11"/>
      <c r="E7" s="11"/>
    </row>
    <row r="8" spans="1:17" x14ac:dyDescent="0.25">
      <c r="A8" t="s">
        <v>73</v>
      </c>
      <c r="C8" s="201"/>
      <c r="D8" s="195"/>
      <c r="E8" s="35" t="s">
        <v>74</v>
      </c>
      <c r="F8" s="201"/>
      <c r="G8" s="195"/>
      <c r="H8" s="195"/>
      <c r="I8" s="36" t="s">
        <v>75</v>
      </c>
      <c r="J8" s="31">
        <v>4</v>
      </c>
    </row>
    <row r="9" spans="1:17" ht="6.75" customHeight="1" x14ac:dyDescent="0.25"/>
    <row r="10" spans="1:17" x14ac:dyDescent="0.25">
      <c r="A10" s="1" t="s">
        <v>0</v>
      </c>
    </row>
    <row r="11" spans="1:17" s="3" customFormat="1" ht="27.75" customHeight="1" x14ac:dyDescent="0.25"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/>
      <c r="H11" s="60" t="s">
        <v>11</v>
      </c>
      <c r="I11" s="61" t="s">
        <v>7</v>
      </c>
      <c r="J11" s="56" t="s">
        <v>8</v>
      </c>
      <c r="K11" s="56" t="s">
        <v>9</v>
      </c>
      <c r="L11" s="56" t="s">
        <v>10</v>
      </c>
      <c r="M11" s="58" t="s">
        <v>12</v>
      </c>
      <c r="N11" s="58" t="s">
        <v>13</v>
      </c>
      <c r="O11" s="59" t="s">
        <v>14</v>
      </c>
      <c r="P11" s="57"/>
      <c r="Q11" s="5" t="s">
        <v>20</v>
      </c>
    </row>
    <row r="12" spans="1:17" ht="20.25" customHeight="1" x14ac:dyDescent="0.25">
      <c r="A12" s="6" t="s">
        <v>15</v>
      </c>
      <c r="B12" s="7"/>
      <c r="C12" s="7"/>
      <c r="D12" s="7"/>
      <c r="E12" s="7"/>
      <c r="F12" s="7"/>
      <c r="G12" s="7"/>
      <c r="H12" s="7" t="s">
        <v>62</v>
      </c>
      <c r="I12" s="45">
        <f>'Year 3'!I12*1.05</f>
        <v>0</v>
      </c>
      <c r="J12" s="143"/>
      <c r="K12" s="143"/>
      <c r="L12" s="143"/>
      <c r="M12" s="39">
        <f>ROUND(((J12/12)*I12)+((K12/9)*I12)+(((I12*0.333)*(L12/3))),0)</f>
        <v>0</v>
      </c>
      <c r="N12" s="44">
        <f>ROUND(M12*Q12,0)</f>
        <v>0</v>
      </c>
      <c r="O12" s="40">
        <f>ROUND(M12+N12,0)</f>
        <v>0</v>
      </c>
      <c r="P12" s="11"/>
      <c r="Q12" s="33">
        <v>0</v>
      </c>
    </row>
    <row r="13" spans="1:17" ht="20.25" customHeight="1" x14ac:dyDescent="0.25">
      <c r="A13" s="6" t="s">
        <v>16</v>
      </c>
      <c r="B13" s="7"/>
      <c r="C13" s="7"/>
      <c r="D13" s="7"/>
      <c r="E13" s="7"/>
      <c r="F13" s="7"/>
      <c r="G13" s="7"/>
      <c r="H13" s="7"/>
      <c r="I13" s="45">
        <f>'Year 3'!I13*1.05</f>
        <v>0</v>
      </c>
      <c r="J13" s="143"/>
      <c r="K13" s="143"/>
      <c r="L13" s="143"/>
      <c r="M13" s="39">
        <f>ROUND(((J13/12)*I13)+((K13/9)*I13)+(((I13*0.333)*(L13/3))),0)</f>
        <v>0</v>
      </c>
      <c r="N13" s="44">
        <f>ROUND(M13*Q13,0)</f>
        <v>0</v>
      </c>
      <c r="O13" s="40">
        <f>ROUND(M13+N13,0)</f>
        <v>0</v>
      </c>
      <c r="P13" s="11"/>
      <c r="Q13" s="33">
        <v>0</v>
      </c>
    </row>
    <row r="14" spans="1:17" ht="20.25" customHeight="1" x14ac:dyDescent="0.25">
      <c r="A14" s="6" t="s">
        <v>17</v>
      </c>
      <c r="B14" s="7"/>
      <c r="C14" s="7"/>
      <c r="D14" s="7"/>
      <c r="E14" s="7"/>
      <c r="F14" s="7"/>
      <c r="G14" s="7"/>
      <c r="H14" s="7"/>
      <c r="I14" s="45">
        <f>'Year 3'!I14*1.05</f>
        <v>0</v>
      </c>
      <c r="J14" s="143"/>
      <c r="K14" s="143"/>
      <c r="L14" s="143"/>
      <c r="M14" s="39">
        <f>ROUND(((J14/12)*I14)+((K14/9)*I14)+(((I14*0.333)*(L14/3))),0)</f>
        <v>0</v>
      </c>
      <c r="N14" s="44">
        <f>ROUND(M14*Q14,0)</f>
        <v>0</v>
      </c>
      <c r="O14" s="40">
        <f>ROUND(M14+N14,0)</f>
        <v>0</v>
      </c>
      <c r="P14" s="11"/>
      <c r="Q14" s="33">
        <v>0</v>
      </c>
    </row>
    <row r="15" spans="1:17" ht="20.25" customHeight="1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45">
        <f>'Year 3'!I15*1.05</f>
        <v>0</v>
      </c>
      <c r="J15" s="143"/>
      <c r="K15" s="143"/>
      <c r="L15" s="143"/>
      <c r="M15" s="39">
        <f>ROUND(((J15/12)*I15)+((K15/9)*I15)+(((I15*0.333)*(L15/3))),0)</f>
        <v>0</v>
      </c>
      <c r="N15" s="44">
        <f>ROUND(M15*Q15,0)</f>
        <v>0</v>
      </c>
      <c r="O15" s="40">
        <f>ROUND(M15+N15,0)</f>
        <v>0</v>
      </c>
      <c r="P15" s="11"/>
      <c r="Q15" s="33">
        <v>0</v>
      </c>
    </row>
    <row r="16" spans="1:17" ht="20.25" customHeight="1" thickBot="1" x14ac:dyDescent="0.3">
      <c r="A16" s="21" t="s">
        <v>19</v>
      </c>
      <c r="B16" s="19"/>
      <c r="C16" s="19"/>
      <c r="D16" s="19"/>
      <c r="E16" s="19"/>
      <c r="F16" s="19"/>
      <c r="G16" s="19"/>
      <c r="H16" s="19"/>
      <c r="I16" s="45">
        <f>'Year 3'!I16*1.05</f>
        <v>0</v>
      </c>
      <c r="J16" s="148"/>
      <c r="K16" s="148"/>
      <c r="L16" s="148"/>
      <c r="M16" s="39">
        <f>ROUND(((J16/12)*I16)+((K16/9)*I16)+(((I16*0.333)*(L16/3))),0)</f>
        <v>0</v>
      </c>
      <c r="N16" s="44">
        <f>ROUND(M16*Q16,0)</f>
        <v>0</v>
      </c>
      <c r="O16" s="40">
        <f>ROUND(M16+N16,0)</f>
        <v>0</v>
      </c>
      <c r="P16" s="11"/>
      <c r="Q16" s="34">
        <v>0</v>
      </c>
    </row>
    <row r="17" spans="1:18" ht="20.25" customHeight="1" x14ac:dyDescent="0.25">
      <c r="L17" s="204" t="s">
        <v>21</v>
      </c>
      <c r="M17" s="204"/>
      <c r="N17" s="204"/>
      <c r="O17" s="43">
        <f>SUM(O12:O16)</f>
        <v>0</v>
      </c>
    </row>
    <row r="18" spans="1:18" ht="6.75" customHeight="1" x14ac:dyDescent="0.25"/>
    <row r="19" spans="1:18" x14ac:dyDescent="0.25">
      <c r="A19" s="1" t="s">
        <v>22</v>
      </c>
    </row>
    <row r="20" spans="1:18" ht="26.4" x14ac:dyDescent="0.25">
      <c r="A20" s="32" t="s">
        <v>23</v>
      </c>
      <c r="B20" s="32"/>
      <c r="C20" s="32"/>
      <c r="D20" s="231" t="s">
        <v>6</v>
      </c>
      <c r="E20" s="231"/>
      <c r="F20" s="231"/>
      <c r="G20" s="231"/>
      <c r="H20" s="231"/>
      <c r="I20" s="232"/>
      <c r="J20" s="56" t="s">
        <v>8</v>
      </c>
      <c r="K20" s="56" t="s">
        <v>9</v>
      </c>
      <c r="L20" s="56" t="s">
        <v>10</v>
      </c>
      <c r="M20" s="58" t="s">
        <v>12</v>
      </c>
      <c r="N20" s="58" t="s">
        <v>13</v>
      </c>
      <c r="O20" s="59" t="s">
        <v>14</v>
      </c>
      <c r="P20" s="57"/>
      <c r="Q20" s="5" t="s">
        <v>20</v>
      </c>
    </row>
    <row r="21" spans="1:18" ht="20.25" customHeight="1" thickBot="1" x14ac:dyDescent="0.3">
      <c r="B21" s="18"/>
      <c r="C21" s="10"/>
      <c r="D21" s="7" t="s">
        <v>24</v>
      </c>
      <c r="E21" s="7"/>
      <c r="F21" s="7"/>
      <c r="G21" s="7"/>
      <c r="H21" s="7"/>
      <c r="I21" s="45">
        <f>'Year 3'!I21*1.05</f>
        <v>0</v>
      </c>
      <c r="J21" s="143"/>
      <c r="K21" s="143"/>
      <c r="L21" s="143"/>
      <c r="M21" s="41">
        <f t="shared" ref="M21:M29" si="0">ROUND(((J21/12)*I21)+((K21/9)*I21)+(((I21*0.333)*(L21/3))),0)</f>
        <v>0</v>
      </c>
      <c r="N21" s="44">
        <f t="shared" ref="N21:N29" si="1">ROUND(M21*Q21,0)</f>
        <v>0</v>
      </c>
      <c r="O21" s="40">
        <f t="shared" ref="O21:O29" si="2">M21+N21</f>
        <v>0</v>
      </c>
      <c r="Q21" s="33">
        <v>0</v>
      </c>
    </row>
    <row r="22" spans="1:18" ht="20.25" customHeight="1" thickBot="1" x14ac:dyDescent="0.3">
      <c r="B22" s="9"/>
      <c r="C22" s="10"/>
      <c r="D22" s="7" t="s">
        <v>25</v>
      </c>
      <c r="E22" s="7"/>
      <c r="F22" s="7"/>
      <c r="G22" s="7"/>
      <c r="H22" s="7"/>
      <c r="I22" s="45">
        <f>'Year 3'!I22*1.05</f>
        <v>0</v>
      </c>
      <c r="J22" s="143"/>
      <c r="K22" s="143"/>
      <c r="L22" s="143"/>
      <c r="M22" s="41">
        <f t="shared" si="0"/>
        <v>0</v>
      </c>
      <c r="N22" s="44">
        <f t="shared" si="1"/>
        <v>0</v>
      </c>
      <c r="O22" s="40">
        <f t="shared" si="2"/>
        <v>0</v>
      </c>
      <c r="Q22" s="33">
        <v>0</v>
      </c>
    </row>
    <row r="23" spans="1:18" ht="20.25" customHeight="1" thickBot="1" x14ac:dyDescent="0.3">
      <c r="B23" s="9"/>
      <c r="C23" s="10"/>
      <c r="D23" s="7" t="s">
        <v>26</v>
      </c>
      <c r="E23" s="7"/>
      <c r="F23" s="7"/>
      <c r="G23" s="7"/>
      <c r="H23" s="7"/>
      <c r="I23" s="45">
        <f>'Year 3'!I23*1.05</f>
        <v>0</v>
      </c>
      <c r="J23" s="143"/>
      <c r="K23" s="143"/>
      <c r="L23" s="143"/>
      <c r="M23" s="41">
        <f t="shared" si="0"/>
        <v>0</v>
      </c>
      <c r="N23" s="44">
        <f t="shared" si="1"/>
        <v>0</v>
      </c>
      <c r="O23" s="40">
        <f t="shared" si="2"/>
        <v>0</v>
      </c>
      <c r="Q23" s="33">
        <v>0</v>
      </c>
    </row>
    <row r="24" spans="1:18" ht="20.25" customHeight="1" thickBot="1" x14ac:dyDescent="0.3">
      <c r="B24" s="9"/>
      <c r="C24" s="10"/>
      <c r="D24" s="7" t="s">
        <v>27</v>
      </c>
      <c r="E24" s="7"/>
      <c r="F24" s="7"/>
      <c r="G24" s="7"/>
      <c r="H24" s="7"/>
      <c r="I24" s="45">
        <f>'Year 3'!I24*1.05</f>
        <v>0</v>
      </c>
      <c r="J24" s="143"/>
      <c r="K24" s="143"/>
      <c r="L24" s="143"/>
      <c r="M24" s="41">
        <f t="shared" si="0"/>
        <v>0</v>
      </c>
      <c r="N24" s="44">
        <f t="shared" si="1"/>
        <v>0</v>
      </c>
      <c r="O24" s="40">
        <f t="shared" si="2"/>
        <v>0</v>
      </c>
      <c r="Q24" s="33">
        <v>0</v>
      </c>
    </row>
    <row r="25" spans="1:18" ht="20.25" customHeight="1" thickBot="1" x14ac:dyDescent="0.3">
      <c r="B25" s="9"/>
      <c r="C25" s="10"/>
      <c r="D25" s="7" t="s">
        <v>125</v>
      </c>
      <c r="E25" s="7"/>
      <c r="F25" s="7"/>
      <c r="G25" s="7"/>
      <c r="H25" s="7"/>
      <c r="I25" s="45">
        <f>'Year 3'!I25*1.05</f>
        <v>0</v>
      </c>
      <c r="J25" s="143"/>
      <c r="K25" s="143"/>
      <c r="L25" s="143"/>
      <c r="M25" s="41">
        <f t="shared" si="0"/>
        <v>0</v>
      </c>
      <c r="N25" s="44">
        <f t="shared" si="1"/>
        <v>0</v>
      </c>
      <c r="O25" s="40">
        <f t="shared" si="2"/>
        <v>0</v>
      </c>
      <c r="Q25" s="33">
        <v>0</v>
      </c>
    </row>
    <row r="26" spans="1:18" ht="20.25" customHeight="1" thickBot="1" x14ac:dyDescent="0.3">
      <c r="B26" s="9"/>
      <c r="C26" s="10"/>
      <c r="D26" s="7"/>
      <c r="E26" s="7"/>
      <c r="F26" s="7"/>
      <c r="G26" s="7"/>
      <c r="H26" s="7"/>
      <c r="I26" s="37"/>
      <c r="J26" s="12"/>
      <c r="K26" s="12"/>
      <c r="L26" s="12"/>
      <c r="M26" s="41">
        <f t="shared" si="0"/>
        <v>0</v>
      </c>
      <c r="N26" s="44">
        <f t="shared" si="1"/>
        <v>0</v>
      </c>
      <c r="O26" s="40">
        <f t="shared" si="2"/>
        <v>0</v>
      </c>
      <c r="Q26" s="33">
        <v>0</v>
      </c>
    </row>
    <row r="27" spans="1:18" ht="20.25" customHeight="1" thickBot="1" x14ac:dyDescent="0.3">
      <c r="B27" s="9"/>
      <c r="C27" s="14"/>
      <c r="D27" s="15"/>
      <c r="E27" s="15"/>
      <c r="F27" s="15"/>
      <c r="G27" s="15"/>
      <c r="H27" s="15"/>
      <c r="I27" s="37"/>
      <c r="J27" s="12"/>
      <c r="K27" s="12"/>
      <c r="L27" s="12"/>
      <c r="M27" s="41">
        <f t="shared" si="0"/>
        <v>0</v>
      </c>
      <c r="N27" s="44">
        <f t="shared" si="1"/>
        <v>0</v>
      </c>
      <c r="O27" s="40">
        <f t="shared" si="2"/>
        <v>0</v>
      </c>
      <c r="Q27" s="33">
        <v>0</v>
      </c>
    </row>
    <row r="28" spans="1:18" ht="20.25" customHeight="1" thickBot="1" x14ac:dyDescent="0.3">
      <c r="B28" s="9"/>
      <c r="C28" s="10"/>
      <c r="D28" s="7"/>
      <c r="E28" s="7"/>
      <c r="F28" s="7"/>
      <c r="G28" s="7"/>
      <c r="H28" s="7"/>
      <c r="I28" s="37"/>
      <c r="J28" s="13"/>
      <c r="K28" s="13"/>
      <c r="L28" s="13"/>
      <c r="M28" s="41">
        <f t="shared" si="0"/>
        <v>0</v>
      </c>
      <c r="N28" s="44">
        <f t="shared" si="1"/>
        <v>0</v>
      </c>
      <c r="O28" s="40">
        <f t="shared" si="2"/>
        <v>0</v>
      </c>
      <c r="Q28" s="33">
        <v>0</v>
      </c>
    </row>
    <row r="29" spans="1:18" ht="20.25" customHeight="1" thickBot="1" x14ac:dyDescent="0.3">
      <c r="A29" s="11"/>
      <c r="B29" s="23"/>
      <c r="C29" s="19"/>
      <c r="D29" s="19"/>
      <c r="E29" s="19"/>
      <c r="F29" s="19"/>
      <c r="G29" s="19"/>
      <c r="H29" s="19"/>
      <c r="I29" s="38"/>
      <c r="J29" s="20"/>
      <c r="K29" s="20"/>
      <c r="L29" s="20"/>
      <c r="M29" s="41">
        <f t="shared" si="0"/>
        <v>0</v>
      </c>
      <c r="N29" s="44">
        <f t="shared" si="1"/>
        <v>0</v>
      </c>
      <c r="O29" s="40">
        <f t="shared" si="2"/>
        <v>0</v>
      </c>
      <c r="Q29" s="34">
        <v>0</v>
      </c>
    </row>
    <row r="30" spans="1:18" ht="20.25" customHeight="1" x14ac:dyDescent="0.25">
      <c r="J30" s="193" t="s">
        <v>28</v>
      </c>
      <c r="K30" s="193"/>
      <c r="L30" s="193"/>
      <c r="M30" s="193"/>
      <c r="N30" s="193"/>
      <c r="O30" s="43">
        <f>SUM(O21:O29)</f>
        <v>0</v>
      </c>
    </row>
    <row r="31" spans="1:18" ht="13.8" thickBot="1" x14ac:dyDescent="0.3"/>
    <row r="32" spans="1:18" ht="22.5" customHeight="1" thickBot="1" x14ac:dyDescent="0.3">
      <c r="H32" s="191" t="s">
        <v>29</v>
      </c>
      <c r="I32" s="191"/>
      <c r="J32" s="191"/>
      <c r="K32" s="191"/>
      <c r="L32" s="191"/>
      <c r="M32" s="191"/>
      <c r="N32" s="191"/>
      <c r="O32" s="51">
        <f>O17+O30</f>
        <v>0</v>
      </c>
      <c r="Q32" s="64">
        <f>SUM(N12:N16)+SUM(N21:N29)</f>
        <v>0</v>
      </c>
      <c r="R32" t="s">
        <v>208</v>
      </c>
    </row>
    <row r="33" spans="1:15" ht="6.75" customHeight="1" x14ac:dyDescent="0.25"/>
    <row r="34" spans="1:15" x14ac:dyDescent="0.25">
      <c r="A34" s="1" t="s">
        <v>30</v>
      </c>
    </row>
    <row r="35" spans="1:15" x14ac:dyDescent="0.25">
      <c r="A35" t="s">
        <v>31</v>
      </c>
    </row>
    <row r="36" spans="1:15" x14ac:dyDescent="0.25">
      <c r="C36" s="192" t="s">
        <v>32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5" ht="20.25" customHeight="1" x14ac:dyDescent="0.25">
      <c r="B37" s="6" t="s">
        <v>15</v>
      </c>
      <c r="C37" s="7"/>
      <c r="D37" s="7"/>
      <c r="E37" s="7"/>
      <c r="F37" s="7"/>
      <c r="G37" s="7"/>
      <c r="H37" s="7"/>
      <c r="I37" s="7"/>
      <c r="J37" s="8"/>
      <c r="K37" s="8"/>
      <c r="L37" s="8"/>
      <c r="M37" s="7"/>
      <c r="N37" s="7"/>
      <c r="O37" s="47">
        <v>0</v>
      </c>
    </row>
    <row r="38" spans="1:15" ht="20.25" customHeight="1" x14ac:dyDescent="0.25">
      <c r="B38" s="6" t="s">
        <v>16</v>
      </c>
      <c r="C38" s="7"/>
      <c r="D38" s="7"/>
      <c r="E38" s="7"/>
      <c r="F38" s="7"/>
      <c r="G38" s="7"/>
      <c r="H38" s="7"/>
      <c r="I38" s="7"/>
      <c r="J38" s="8"/>
      <c r="K38" s="8"/>
      <c r="L38" s="8"/>
      <c r="M38" s="7"/>
      <c r="N38" s="7"/>
      <c r="O38" s="47">
        <v>0</v>
      </c>
    </row>
    <row r="39" spans="1:15" ht="20.25" customHeight="1" x14ac:dyDescent="0.25">
      <c r="B39" s="6" t="s">
        <v>17</v>
      </c>
      <c r="C39" s="7"/>
      <c r="D39" s="7"/>
      <c r="E39" s="7"/>
      <c r="F39" s="7"/>
      <c r="G39" s="7"/>
      <c r="H39" s="7"/>
      <c r="I39" s="7"/>
      <c r="J39" s="8"/>
      <c r="K39" s="8"/>
      <c r="L39" s="8"/>
      <c r="M39" s="7"/>
      <c r="N39" s="7"/>
      <c r="O39" s="47">
        <v>0</v>
      </c>
    </row>
    <row r="40" spans="1:15" ht="20.25" customHeight="1" x14ac:dyDescent="0.25">
      <c r="B40" s="6" t="s">
        <v>18</v>
      </c>
      <c r="C40" s="7"/>
      <c r="D40" s="7"/>
      <c r="E40" s="7"/>
      <c r="F40" s="7"/>
      <c r="G40" s="7"/>
      <c r="H40" s="7"/>
      <c r="I40" s="7"/>
      <c r="J40" s="8"/>
      <c r="K40" s="8"/>
      <c r="L40" s="8"/>
      <c r="M40" s="7"/>
      <c r="N40" s="7"/>
      <c r="O40" s="47">
        <v>0</v>
      </c>
    </row>
    <row r="41" spans="1:15" ht="20.25" customHeight="1" thickBot="1" x14ac:dyDescent="0.3">
      <c r="B41" s="21" t="s">
        <v>19</v>
      </c>
      <c r="C41" s="19"/>
      <c r="D41" s="19"/>
      <c r="E41" s="19"/>
      <c r="F41" s="19"/>
      <c r="G41" s="19"/>
      <c r="H41" s="19"/>
      <c r="I41" s="19"/>
      <c r="J41" s="22"/>
      <c r="K41" s="22"/>
      <c r="L41" s="22"/>
      <c r="M41" s="19"/>
      <c r="N41" s="19"/>
      <c r="O41" s="48">
        <v>0</v>
      </c>
    </row>
    <row r="42" spans="1:15" ht="20.25" customHeight="1" x14ac:dyDescent="0.25">
      <c r="L42" s="193" t="s">
        <v>80</v>
      </c>
      <c r="M42" s="193"/>
      <c r="N42" s="193"/>
      <c r="O42" s="43">
        <f>SUM(O37:O41)</f>
        <v>0</v>
      </c>
    </row>
    <row r="43" spans="1:15" ht="6.75" customHeight="1" x14ac:dyDescent="0.25"/>
    <row r="44" spans="1:15" x14ac:dyDescent="0.25">
      <c r="A44" s="1" t="s">
        <v>33</v>
      </c>
    </row>
    <row r="45" spans="1:15" ht="20.25" customHeight="1" x14ac:dyDescent="0.25">
      <c r="B45" s="6" t="s">
        <v>15</v>
      </c>
      <c r="C45" s="7" t="s">
        <v>34</v>
      </c>
      <c r="D45" s="7"/>
      <c r="E45" s="7"/>
      <c r="F45" s="7"/>
      <c r="G45" s="7"/>
      <c r="H45" s="7"/>
      <c r="I45" s="7"/>
      <c r="J45" s="8"/>
      <c r="K45" s="8"/>
      <c r="L45" s="8"/>
      <c r="M45" s="7"/>
      <c r="N45" s="7"/>
      <c r="O45" s="47"/>
    </row>
    <row r="46" spans="1:15" ht="20.25" customHeight="1" x14ac:dyDescent="0.25">
      <c r="B46" s="138"/>
      <c r="C46" s="11" t="s">
        <v>185</v>
      </c>
      <c r="D46" s="149">
        <f>'Year 3'!D46*1.05</f>
        <v>0</v>
      </c>
      <c r="E46" s="11" t="s">
        <v>188</v>
      </c>
      <c r="F46" s="11" t="s">
        <v>189</v>
      </c>
      <c r="G46" s="11"/>
      <c r="H46" s="11" t="s">
        <v>190</v>
      </c>
      <c r="I46" s="11" t="s">
        <v>189</v>
      </c>
      <c r="J46" s="139"/>
      <c r="K46" s="141" t="s">
        <v>191</v>
      </c>
      <c r="L46" s="139"/>
      <c r="N46" s="11"/>
      <c r="O46" s="150">
        <f>D46*G46*J46</f>
        <v>0</v>
      </c>
    </row>
    <row r="47" spans="1:15" ht="20.25" customHeight="1" x14ac:dyDescent="0.25">
      <c r="B47" s="138"/>
      <c r="C47" s="11" t="s">
        <v>186</v>
      </c>
      <c r="D47" s="149">
        <f>'Year 3'!D47*1.05</f>
        <v>0</v>
      </c>
      <c r="E47" s="11" t="s">
        <v>192</v>
      </c>
      <c r="F47" s="11" t="s">
        <v>189</v>
      </c>
      <c r="G47" s="11"/>
      <c r="H47" s="11" t="s">
        <v>193</v>
      </c>
      <c r="I47" s="11" t="s">
        <v>189</v>
      </c>
      <c r="J47" s="139"/>
      <c r="K47" s="141" t="s">
        <v>190</v>
      </c>
      <c r="L47" s="141" t="s">
        <v>189</v>
      </c>
      <c r="M47" s="11"/>
      <c r="N47" s="11" t="s">
        <v>191</v>
      </c>
      <c r="O47" s="140">
        <f>D47*G47*J47*M47</f>
        <v>0</v>
      </c>
    </row>
    <row r="48" spans="1:15" ht="20.25" customHeight="1" x14ac:dyDescent="0.25">
      <c r="B48" s="138"/>
      <c r="C48" s="11" t="s">
        <v>187</v>
      </c>
      <c r="D48" s="149">
        <f>'Year 3'!D48</f>
        <v>47</v>
      </c>
      <c r="E48" s="11" t="s">
        <v>194</v>
      </c>
      <c r="F48" s="11" t="s">
        <v>189</v>
      </c>
      <c r="G48" s="11"/>
      <c r="H48" s="11" t="s">
        <v>195</v>
      </c>
      <c r="I48" s="11" t="s">
        <v>189</v>
      </c>
      <c r="J48" s="139"/>
      <c r="K48" s="141" t="s">
        <v>190</v>
      </c>
      <c r="L48" s="141" t="s">
        <v>189</v>
      </c>
      <c r="M48" s="11"/>
      <c r="N48" s="11" t="s">
        <v>191</v>
      </c>
      <c r="O48" s="140">
        <f>D48*G48*J48*M48</f>
        <v>0</v>
      </c>
    </row>
    <row r="49" spans="1:15" ht="20.25" customHeight="1" thickBot="1" x14ac:dyDescent="0.3">
      <c r="B49" s="21" t="s">
        <v>16</v>
      </c>
      <c r="C49" s="19" t="s">
        <v>35</v>
      </c>
      <c r="D49" s="19"/>
      <c r="E49" s="19"/>
      <c r="F49" s="19"/>
      <c r="G49" s="19"/>
      <c r="H49" s="19"/>
      <c r="I49" s="19"/>
      <c r="J49" s="22"/>
      <c r="K49" s="22"/>
      <c r="L49" s="22"/>
      <c r="M49" s="19"/>
      <c r="N49" s="19"/>
      <c r="O49" s="48">
        <v>0</v>
      </c>
    </row>
    <row r="50" spans="1:15" ht="20.25" customHeight="1" x14ac:dyDescent="0.25">
      <c r="L50" s="193" t="s">
        <v>36</v>
      </c>
      <c r="M50" s="193"/>
      <c r="N50" s="193"/>
      <c r="O50" s="43">
        <f>SUM(O45:O49)</f>
        <v>0</v>
      </c>
    </row>
    <row r="51" spans="1:15" ht="6.75" customHeight="1" x14ac:dyDescent="0.25"/>
    <row r="52" spans="1:15" x14ac:dyDescent="0.25">
      <c r="A52" s="1" t="s">
        <v>37</v>
      </c>
    </row>
    <row r="53" spans="1:15" ht="20.25" customHeight="1" x14ac:dyDescent="0.25">
      <c r="B53" s="6" t="s">
        <v>15</v>
      </c>
      <c r="C53" s="7" t="s">
        <v>38</v>
      </c>
      <c r="D53" s="7"/>
      <c r="E53" s="7"/>
      <c r="F53" s="7"/>
      <c r="G53" s="7"/>
      <c r="H53" s="7"/>
      <c r="I53" s="7"/>
      <c r="J53" s="8"/>
      <c r="K53" s="8"/>
      <c r="L53" s="8"/>
      <c r="M53" s="7"/>
      <c r="N53" s="7"/>
      <c r="O53" s="47">
        <v>0</v>
      </c>
    </row>
    <row r="54" spans="1:15" ht="20.25" customHeight="1" x14ac:dyDescent="0.25">
      <c r="B54" s="6" t="s">
        <v>16</v>
      </c>
      <c r="C54" s="7" t="s">
        <v>39</v>
      </c>
      <c r="D54" s="7"/>
      <c r="E54" s="7"/>
      <c r="F54" s="7"/>
      <c r="G54" s="7"/>
      <c r="H54" s="7"/>
      <c r="I54" s="7"/>
      <c r="J54" s="8"/>
      <c r="K54" s="8"/>
      <c r="L54" s="8"/>
      <c r="M54" s="7"/>
      <c r="N54" s="7"/>
      <c r="O54" s="47">
        <v>0</v>
      </c>
    </row>
    <row r="55" spans="1:15" ht="20.25" customHeight="1" x14ac:dyDescent="0.25">
      <c r="B55" s="6" t="s">
        <v>17</v>
      </c>
      <c r="C55" s="7" t="s">
        <v>40</v>
      </c>
      <c r="D55" s="7"/>
      <c r="E55" s="7"/>
      <c r="F55" s="7"/>
      <c r="G55" s="7"/>
      <c r="H55" s="7"/>
      <c r="I55" s="7"/>
      <c r="J55" s="8"/>
      <c r="K55" s="8"/>
      <c r="L55" s="8"/>
      <c r="M55" s="7"/>
      <c r="N55" s="7"/>
      <c r="O55" s="47">
        <v>0</v>
      </c>
    </row>
    <row r="56" spans="1:15" ht="20.25" customHeight="1" x14ac:dyDescent="0.25">
      <c r="B56" s="6" t="s">
        <v>18</v>
      </c>
      <c r="C56" s="7" t="s">
        <v>41</v>
      </c>
      <c r="D56" s="7"/>
      <c r="E56" s="7"/>
      <c r="F56" s="7"/>
      <c r="G56" s="7"/>
      <c r="H56" s="7"/>
      <c r="I56" s="7"/>
      <c r="J56" s="8"/>
      <c r="K56" s="8"/>
      <c r="L56" s="8"/>
      <c r="M56" s="7"/>
      <c r="N56" s="7"/>
      <c r="O56" s="47">
        <v>0</v>
      </c>
    </row>
    <row r="57" spans="1:15" ht="20.25" customHeight="1" thickBot="1" x14ac:dyDescent="0.3">
      <c r="B57" s="21" t="s">
        <v>19</v>
      </c>
      <c r="C57" s="19" t="s">
        <v>42</v>
      </c>
      <c r="D57" s="19"/>
      <c r="E57" s="19"/>
      <c r="F57" s="19"/>
      <c r="G57" s="19"/>
      <c r="H57" s="19"/>
      <c r="I57" s="19"/>
      <c r="J57" s="22"/>
      <c r="K57" s="22"/>
      <c r="L57" s="22"/>
      <c r="M57" s="19"/>
      <c r="N57" s="19"/>
      <c r="O57" s="48">
        <v>0</v>
      </c>
    </row>
    <row r="58" spans="1:15" ht="20.25" customHeight="1" thickBot="1" x14ac:dyDescent="0.3">
      <c r="A58" s="16"/>
      <c r="B58" s="24"/>
      <c r="C58" s="17" t="s">
        <v>43</v>
      </c>
      <c r="K58" s="198" t="s">
        <v>44</v>
      </c>
      <c r="L58" s="198"/>
      <c r="M58" s="198"/>
      <c r="N58" s="199"/>
      <c r="O58" s="43">
        <f>SUM(O53:O57)</f>
        <v>0</v>
      </c>
    </row>
    <row r="59" spans="1:15" ht="6.75" customHeight="1" x14ac:dyDescent="0.25"/>
    <row r="60" spans="1:15" x14ac:dyDescent="0.25">
      <c r="A60" s="1" t="s">
        <v>45</v>
      </c>
    </row>
    <row r="61" spans="1:15" ht="20.25" customHeight="1" x14ac:dyDescent="0.25">
      <c r="B61" s="6" t="s">
        <v>15</v>
      </c>
      <c r="C61" s="7" t="s">
        <v>51</v>
      </c>
      <c r="D61" s="7"/>
      <c r="E61" s="7"/>
      <c r="F61" s="7"/>
      <c r="G61" s="7"/>
      <c r="H61" s="7"/>
      <c r="I61" s="7"/>
      <c r="J61" s="8"/>
      <c r="K61" s="8"/>
      <c r="L61" s="8"/>
      <c r="M61" s="7"/>
      <c r="N61" s="7"/>
      <c r="O61" s="47">
        <v>0</v>
      </c>
    </row>
    <row r="62" spans="1:15" ht="20.25" customHeight="1" x14ac:dyDescent="0.25">
      <c r="B62" s="6" t="s">
        <v>16</v>
      </c>
      <c r="C62" s="7" t="s">
        <v>52</v>
      </c>
      <c r="D62" s="7"/>
      <c r="E62" s="7"/>
      <c r="F62" s="7"/>
      <c r="G62" s="7"/>
      <c r="H62" s="7"/>
      <c r="I62" s="7"/>
      <c r="J62" s="8"/>
      <c r="K62" s="8"/>
      <c r="L62" s="8"/>
      <c r="M62" s="7"/>
      <c r="N62" s="7"/>
      <c r="O62" s="47">
        <v>0</v>
      </c>
    </row>
    <row r="63" spans="1:15" ht="20.25" customHeight="1" x14ac:dyDescent="0.25">
      <c r="B63" s="6" t="s">
        <v>17</v>
      </c>
      <c r="C63" s="7" t="s">
        <v>53</v>
      </c>
      <c r="D63" s="7"/>
      <c r="E63" s="7"/>
      <c r="F63" s="7" t="s">
        <v>196</v>
      </c>
      <c r="G63" s="7" t="s">
        <v>189</v>
      </c>
      <c r="H63" s="7"/>
      <c r="I63" s="7" t="s">
        <v>197</v>
      </c>
      <c r="J63" s="8"/>
      <c r="K63" s="8"/>
      <c r="L63" s="8"/>
      <c r="M63" s="7"/>
      <c r="N63" s="7"/>
      <c r="O63" s="47">
        <f>E63*H63</f>
        <v>0</v>
      </c>
    </row>
    <row r="64" spans="1:15" ht="20.25" customHeight="1" x14ac:dyDescent="0.25">
      <c r="B64" s="6" t="s">
        <v>18</v>
      </c>
      <c r="C64" s="7" t="s">
        <v>54</v>
      </c>
      <c r="D64" s="7"/>
      <c r="E64" s="7"/>
      <c r="F64" s="7"/>
      <c r="G64" s="7"/>
      <c r="H64" s="7"/>
      <c r="I64" s="7"/>
      <c r="J64" s="8"/>
      <c r="K64" s="8"/>
      <c r="L64" s="8"/>
      <c r="M64" s="7"/>
      <c r="N64" s="7"/>
      <c r="O64" s="47">
        <v>0</v>
      </c>
    </row>
    <row r="65" spans="1:18" ht="20.25" customHeight="1" x14ac:dyDescent="0.25">
      <c r="B65" s="6" t="s">
        <v>19</v>
      </c>
      <c r="C65" s="7" t="s">
        <v>114</v>
      </c>
      <c r="D65" s="7"/>
      <c r="E65" s="7"/>
      <c r="F65" s="7"/>
      <c r="G65" s="7"/>
      <c r="H65" s="7"/>
      <c r="I65" s="7"/>
      <c r="J65" s="8"/>
      <c r="K65" s="8"/>
      <c r="L65" s="8"/>
      <c r="M65" s="7"/>
      <c r="N65" s="7"/>
      <c r="O65" s="47">
        <v>0</v>
      </c>
      <c r="Q65" s="50">
        <f>IF(('Year 1'!O65+'Year 2'!O68+'Year 3'!O65+'Year 4'!O65)&lt;25000,'Year 4'!O65,(25000-'Year 1'!Q65-'Year 2'!Q68-'Year 3'!Q65))</f>
        <v>0</v>
      </c>
      <c r="R65" t="s">
        <v>116</v>
      </c>
    </row>
    <row r="66" spans="1:18" ht="20.25" customHeight="1" x14ac:dyDescent="0.25">
      <c r="B66" s="6" t="s">
        <v>46</v>
      </c>
      <c r="C66" s="7" t="s">
        <v>55</v>
      </c>
      <c r="D66" s="7"/>
      <c r="E66" s="7"/>
      <c r="F66" s="7"/>
      <c r="G66" s="7"/>
      <c r="H66" s="7"/>
      <c r="I66" s="7"/>
      <c r="J66" s="8"/>
      <c r="K66" s="8"/>
      <c r="L66" s="8"/>
      <c r="M66" s="7"/>
      <c r="N66" s="7"/>
      <c r="O66" s="47">
        <v>0</v>
      </c>
    </row>
    <row r="67" spans="1:18" ht="20.25" customHeight="1" x14ac:dyDescent="0.25">
      <c r="B67" s="6" t="s">
        <v>47</v>
      </c>
      <c r="C67" s="7" t="s">
        <v>56</v>
      </c>
      <c r="D67" s="7"/>
      <c r="E67" s="7"/>
      <c r="F67" s="7"/>
      <c r="G67" s="7"/>
      <c r="H67" s="7"/>
      <c r="I67" s="7"/>
      <c r="J67" s="8"/>
      <c r="K67" s="8"/>
      <c r="L67" s="8"/>
      <c r="M67" s="7"/>
      <c r="N67" s="7"/>
      <c r="O67" s="47">
        <v>0</v>
      </c>
    </row>
    <row r="68" spans="1:18" ht="20.25" customHeight="1" x14ac:dyDescent="0.25">
      <c r="B68" s="6" t="s">
        <v>48</v>
      </c>
      <c r="C68" s="7" t="s">
        <v>79</v>
      </c>
      <c r="D68" s="7"/>
      <c r="E68" s="235">
        <f>'Year 3'!E68*1.05</f>
        <v>790.6578750000001</v>
      </c>
      <c r="F68" s="7" t="s">
        <v>198</v>
      </c>
      <c r="G68" s="7" t="s">
        <v>189</v>
      </c>
      <c r="H68" s="7"/>
      <c r="I68" s="7" t="s">
        <v>199</v>
      </c>
      <c r="J68" s="142" t="s">
        <v>189</v>
      </c>
      <c r="K68" s="8"/>
      <c r="L68" s="142" t="s">
        <v>200</v>
      </c>
      <c r="M68" s="7"/>
      <c r="N68" s="7"/>
      <c r="O68" s="47">
        <f>E68*H68*K68</f>
        <v>0</v>
      </c>
    </row>
    <row r="69" spans="1:18" ht="20.25" customHeight="1" x14ac:dyDescent="0.25">
      <c r="B69" s="25" t="s">
        <v>49</v>
      </c>
      <c r="C69" s="15" t="s">
        <v>117</v>
      </c>
      <c r="D69" s="15"/>
      <c r="E69" s="15"/>
      <c r="F69" s="15"/>
      <c r="G69" s="15"/>
      <c r="H69" s="15"/>
      <c r="I69" s="15"/>
      <c r="J69" s="26"/>
      <c r="K69" s="26"/>
      <c r="L69" s="26"/>
      <c r="M69" s="15"/>
      <c r="N69" s="15"/>
      <c r="O69" s="49">
        <v>0</v>
      </c>
    </row>
    <row r="70" spans="1:18" ht="20.25" customHeight="1" thickBot="1" x14ac:dyDescent="0.3">
      <c r="B70" s="21" t="s">
        <v>50</v>
      </c>
      <c r="C70" s="19"/>
      <c r="D70" s="19"/>
      <c r="E70" s="19"/>
      <c r="F70" s="19"/>
      <c r="G70" s="19"/>
      <c r="H70" s="19"/>
      <c r="I70" s="19"/>
      <c r="J70" s="22"/>
      <c r="K70" s="22"/>
      <c r="L70" s="22"/>
      <c r="M70" s="19"/>
      <c r="N70" s="19"/>
      <c r="O70" s="48">
        <v>0</v>
      </c>
    </row>
    <row r="71" spans="1:18" ht="20.25" customHeight="1" x14ac:dyDescent="0.25">
      <c r="K71" s="200" t="s">
        <v>57</v>
      </c>
      <c r="L71" s="200"/>
      <c r="M71" s="200"/>
      <c r="N71" s="200"/>
      <c r="O71" s="43">
        <f>SUM(O61:O70)</f>
        <v>0</v>
      </c>
    </row>
    <row r="72" spans="1:18" ht="6.75" customHeight="1" x14ac:dyDescent="0.25"/>
    <row r="73" spans="1:18" ht="6.75" customHeight="1" x14ac:dyDescent="0.25"/>
    <row r="74" spans="1:18" ht="34.5" customHeight="1" thickBot="1" x14ac:dyDescent="0.3">
      <c r="A74" s="27" t="s">
        <v>58</v>
      </c>
      <c r="B74" s="28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8"/>
      <c r="N74" s="28"/>
      <c r="O74" s="30" t="s">
        <v>59</v>
      </c>
    </row>
    <row r="75" spans="1:18" ht="22.5" customHeight="1" thickBo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194" t="s">
        <v>60</v>
      </c>
      <c r="L75" s="194"/>
      <c r="M75" s="194"/>
      <c r="N75" s="194"/>
      <c r="O75" s="52">
        <f>O32+O42+O50+O58+O71</f>
        <v>0</v>
      </c>
    </row>
    <row r="76" spans="1:18" ht="6.75" customHeight="1" x14ac:dyDescent="0.25"/>
    <row r="77" spans="1:18" x14ac:dyDescent="0.25">
      <c r="A77" s="1" t="s">
        <v>61</v>
      </c>
    </row>
    <row r="78" spans="1:18" ht="26.25" customHeight="1" x14ac:dyDescent="0.25">
      <c r="A78" s="1"/>
      <c r="C78" s="195" t="s">
        <v>63</v>
      </c>
      <c r="D78" s="195"/>
      <c r="E78" s="195"/>
      <c r="F78" s="195"/>
      <c r="G78" s="195"/>
      <c r="H78" s="195"/>
      <c r="I78" s="195"/>
      <c r="J78" s="196" t="s">
        <v>64</v>
      </c>
      <c r="K78" s="197"/>
      <c r="L78" s="196" t="s">
        <v>78</v>
      </c>
      <c r="M78" s="197"/>
      <c r="N78" s="197"/>
      <c r="O78" s="62" t="s">
        <v>59</v>
      </c>
    </row>
    <row r="79" spans="1:18" ht="17.25" customHeight="1" x14ac:dyDescent="0.25">
      <c r="B79" s="6" t="s">
        <v>15</v>
      </c>
      <c r="C79" s="189" t="s">
        <v>77</v>
      </c>
      <c r="D79" s="189"/>
      <c r="E79" s="189"/>
      <c r="F79" s="189"/>
      <c r="G79" s="189"/>
      <c r="H79" s="189"/>
      <c r="I79" s="190"/>
      <c r="J79" s="214">
        <v>0.54500000000000004</v>
      </c>
      <c r="K79" s="215"/>
      <c r="L79" s="220">
        <f>O32+O50+O71-O65-O68+Q65</f>
        <v>0</v>
      </c>
      <c r="M79" s="221"/>
      <c r="N79" s="222"/>
      <c r="O79" s="53">
        <f>J79*L79</f>
        <v>0</v>
      </c>
    </row>
    <row r="80" spans="1:18" ht="17.25" customHeight="1" x14ac:dyDescent="0.25">
      <c r="B80" s="25" t="s">
        <v>16</v>
      </c>
      <c r="C80" s="189"/>
      <c r="D80" s="189"/>
      <c r="E80" s="189"/>
      <c r="F80" s="189"/>
      <c r="G80" s="189"/>
      <c r="H80" s="189"/>
      <c r="I80" s="190"/>
      <c r="J80" s="216"/>
      <c r="K80" s="217"/>
      <c r="L80" s="223"/>
      <c r="M80" s="224"/>
      <c r="N80" s="225"/>
      <c r="O80" s="54">
        <f>J80*L80</f>
        <v>0</v>
      </c>
    </row>
    <row r="81" spans="1:15" ht="17.25" customHeight="1" thickBot="1" x14ac:dyDescent="0.3">
      <c r="B81" s="21" t="s">
        <v>17</v>
      </c>
      <c r="C81" s="229"/>
      <c r="D81" s="229"/>
      <c r="E81" s="229"/>
      <c r="F81" s="229"/>
      <c r="G81" s="229"/>
      <c r="H81" s="229"/>
      <c r="I81" s="230"/>
      <c r="J81" s="218"/>
      <c r="K81" s="219"/>
      <c r="L81" s="226"/>
      <c r="M81" s="227"/>
      <c r="N81" s="228"/>
      <c r="O81" s="55">
        <f>J81*L81</f>
        <v>0</v>
      </c>
    </row>
    <row r="82" spans="1:15" ht="20.25" customHeight="1" thickBot="1" x14ac:dyDescent="0.3">
      <c r="K82" s="207" t="s">
        <v>65</v>
      </c>
      <c r="L82" s="208"/>
      <c r="M82" s="208"/>
      <c r="N82" s="209"/>
      <c r="O82" s="52">
        <f>SUM(O79:O81)</f>
        <v>0</v>
      </c>
    </row>
    <row r="83" spans="1:15" ht="6.75" customHeight="1" x14ac:dyDescent="0.25"/>
    <row r="84" spans="1:15" x14ac:dyDescent="0.25">
      <c r="B84" s="210" t="s">
        <v>66</v>
      </c>
      <c r="C84" s="210"/>
      <c r="D84" s="210"/>
      <c r="E84" s="211" t="s">
        <v>244</v>
      </c>
      <c r="F84" s="189"/>
      <c r="G84" s="189"/>
      <c r="H84" s="189"/>
      <c r="I84" s="189"/>
      <c r="J84" s="189"/>
      <c r="K84" s="189"/>
      <c r="L84" s="189"/>
      <c r="M84" s="190"/>
    </row>
    <row r="85" spans="1:15" x14ac:dyDescent="0.25">
      <c r="C85" t="s">
        <v>67</v>
      </c>
    </row>
    <row r="86" spans="1:15" ht="6.75" customHeight="1" x14ac:dyDescent="0.25"/>
    <row r="87" spans="1:15" ht="27" thickBot="1" x14ac:dyDescent="0.3">
      <c r="O87" s="4" t="s">
        <v>59</v>
      </c>
    </row>
    <row r="88" spans="1:15" ht="24" customHeight="1" thickBot="1" x14ac:dyDescent="0.3">
      <c r="A88" s="27" t="s">
        <v>68</v>
      </c>
      <c r="B88" s="28"/>
      <c r="C88" s="28"/>
      <c r="D88" s="28"/>
      <c r="E88" s="28"/>
      <c r="F88" s="28"/>
      <c r="G88" s="28"/>
      <c r="H88" s="191" t="s">
        <v>69</v>
      </c>
      <c r="I88" s="191"/>
      <c r="J88" s="191"/>
      <c r="K88" s="191"/>
      <c r="L88" s="191"/>
      <c r="M88" s="191"/>
      <c r="N88" s="191"/>
      <c r="O88" s="52">
        <f>O75+O82</f>
        <v>0</v>
      </c>
    </row>
    <row r="90" spans="1:15" x14ac:dyDescent="0.25">
      <c r="A90" t="s">
        <v>81</v>
      </c>
    </row>
    <row r="91" spans="1:15" x14ac:dyDescent="0.25">
      <c r="A91" t="s">
        <v>115</v>
      </c>
    </row>
    <row r="92" spans="1:15" x14ac:dyDescent="0.25">
      <c r="J92" s="72" t="s">
        <v>120</v>
      </c>
      <c r="K92" s="73"/>
      <c r="L92" s="73"/>
      <c r="M92" s="74"/>
      <c r="N92" s="74"/>
      <c r="O92" s="75">
        <v>0</v>
      </c>
    </row>
    <row r="93" spans="1:15" x14ac:dyDescent="0.25">
      <c r="J93" s="72" t="s">
        <v>127</v>
      </c>
      <c r="K93" s="73"/>
      <c r="L93" s="73"/>
      <c r="M93" s="74"/>
      <c r="N93" s="74"/>
      <c r="O93" s="75">
        <v>0</v>
      </c>
    </row>
    <row r="94" spans="1:15" x14ac:dyDescent="0.25">
      <c r="J94" s="72" t="s">
        <v>128</v>
      </c>
      <c r="K94" s="73"/>
      <c r="L94" s="73"/>
      <c r="M94" s="74"/>
      <c r="N94" s="74"/>
      <c r="O94" s="75">
        <f>O92+O93</f>
        <v>0</v>
      </c>
    </row>
    <row r="95" spans="1:15" ht="13.8" thickBot="1" x14ac:dyDescent="0.3">
      <c r="J95" s="76"/>
      <c r="K95" s="233" t="s">
        <v>118</v>
      </c>
      <c r="L95" s="233"/>
      <c r="M95" s="234"/>
      <c r="N95" s="77">
        <f>O92-O42-O68-O65+Q65</f>
        <v>0</v>
      </c>
      <c r="O95" s="78">
        <f>N95*J79</f>
        <v>0</v>
      </c>
    </row>
    <row r="96" spans="1:15" x14ac:dyDescent="0.25">
      <c r="J96" s="206" t="s">
        <v>119</v>
      </c>
      <c r="K96" s="206"/>
      <c r="L96" s="206"/>
      <c r="M96" s="206"/>
      <c r="N96" s="74"/>
      <c r="O96" s="75">
        <f>O94+O95</f>
        <v>0</v>
      </c>
    </row>
  </sheetData>
  <mergeCells count="32">
    <mergeCell ref="J96:M96"/>
    <mergeCell ref="C81:I81"/>
    <mergeCell ref="D20:I20"/>
    <mergeCell ref="H88:N88"/>
    <mergeCell ref="J78:K78"/>
    <mergeCell ref="L78:N78"/>
    <mergeCell ref="K58:N58"/>
    <mergeCell ref="B84:D84"/>
    <mergeCell ref="H32:N32"/>
    <mergeCell ref="C79:I79"/>
    <mergeCell ref="J80:K80"/>
    <mergeCell ref="K95:M95"/>
    <mergeCell ref="K82:N82"/>
    <mergeCell ref="J81:K81"/>
    <mergeCell ref="L81:N81"/>
    <mergeCell ref="E84:M84"/>
    <mergeCell ref="K71:N71"/>
    <mergeCell ref="J79:K79"/>
    <mergeCell ref="C78:I78"/>
    <mergeCell ref="C80:I80"/>
    <mergeCell ref="J30:N30"/>
    <mergeCell ref="L80:N80"/>
    <mergeCell ref="L79:N79"/>
    <mergeCell ref="C36:M36"/>
    <mergeCell ref="K75:N75"/>
    <mergeCell ref="L50:N50"/>
    <mergeCell ref="A1:O1"/>
    <mergeCell ref="F8:H8"/>
    <mergeCell ref="C8:D8"/>
    <mergeCell ref="D2:E2"/>
    <mergeCell ref="L42:N42"/>
    <mergeCell ref="L17:N17"/>
  </mergeCells>
  <phoneticPr fontId="6" type="noConversion"/>
  <pageMargins left="0.17" right="0.16" top="0.17" bottom="0.17" header="0.19" footer="0.17"/>
  <pageSetup scale="77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="80" workbookViewId="0">
      <selection activeCell="S20" sqref="S20"/>
    </sheetView>
  </sheetViews>
  <sheetFormatPr defaultRowHeight="13.2" x14ac:dyDescent="0.25"/>
  <cols>
    <col min="1" max="1" width="4.6640625" customWidth="1"/>
    <col min="2" max="2" width="6.109375" customWidth="1"/>
    <col min="3" max="3" width="14.88671875" customWidth="1"/>
    <col min="4" max="4" width="13.88671875" customWidth="1"/>
    <col min="5" max="5" width="18.33203125" customWidth="1"/>
    <col min="6" max="6" width="6.5546875" customWidth="1"/>
    <col min="7" max="7" width="2.109375" customWidth="1"/>
    <col min="8" max="8" width="17.109375" customWidth="1"/>
    <col min="9" max="9" width="15.6640625" bestFit="1" customWidth="1"/>
    <col min="10" max="12" width="8.33203125" style="2" customWidth="1"/>
    <col min="13" max="14" width="12.88671875" customWidth="1"/>
    <col min="15" max="15" width="15.33203125" style="1" customWidth="1"/>
    <col min="16" max="16" width="2.5546875" customWidth="1"/>
    <col min="17" max="17" width="11.5546875" customWidth="1"/>
    <col min="19" max="21" width="11.5546875" bestFit="1" customWidth="1"/>
  </cols>
  <sheetData>
    <row r="1" spans="1:17" ht="13.8" x14ac:dyDescent="0.25">
      <c r="A1" s="185" t="s">
        <v>248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7" x14ac:dyDescent="0.25">
      <c r="A2" s="1" t="s">
        <v>70</v>
      </c>
      <c r="D2" s="202" t="s">
        <v>76</v>
      </c>
      <c r="E2" s="203"/>
    </row>
    <row r="3" spans="1:17" ht="6" customHeight="1" x14ac:dyDescent="0.25">
      <c r="A3" s="1"/>
      <c r="D3" s="11"/>
      <c r="E3" s="11"/>
    </row>
    <row r="4" spans="1:17" x14ac:dyDescent="0.25">
      <c r="A4" s="1" t="s">
        <v>71</v>
      </c>
      <c r="D4" s="11"/>
      <c r="E4" s="11"/>
    </row>
    <row r="5" spans="1:17" ht="6.75" customHeight="1" x14ac:dyDescent="0.25">
      <c r="A5" s="1"/>
      <c r="D5" s="11"/>
      <c r="E5" s="11"/>
    </row>
    <row r="6" spans="1:17" x14ac:dyDescent="0.25">
      <c r="A6" s="1" t="s">
        <v>72</v>
      </c>
      <c r="D6" s="11"/>
      <c r="E6" s="11"/>
    </row>
    <row r="7" spans="1:17" ht="6.75" customHeight="1" x14ac:dyDescent="0.25">
      <c r="A7" s="1"/>
      <c r="D7" s="11"/>
      <c r="E7" s="11"/>
    </row>
    <row r="8" spans="1:17" x14ac:dyDescent="0.25">
      <c r="A8" t="s">
        <v>73</v>
      </c>
      <c r="C8" s="201"/>
      <c r="D8" s="195"/>
      <c r="E8" s="35" t="s">
        <v>74</v>
      </c>
      <c r="F8" s="201"/>
      <c r="G8" s="195"/>
      <c r="H8" s="195"/>
      <c r="I8" s="36" t="s">
        <v>75</v>
      </c>
      <c r="J8" s="31">
        <v>5</v>
      </c>
    </row>
    <row r="9" spans="1:17" ht="6.75" customHeight="1" x14ac:dyDescent="0.25"/>
    <row r="10" spans="1:17" x14ac:dyDescent="0.25">
      <c r="A10" s="1" t="s">
        <v>0</v>
      </c>
    </row>
    <row r="11" spans="1:17" s="3" customFormat="1" ht="27.75" customHeight="1" x14ac:dyDescent="0.25"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/>
      <c r="H11" s="60" t="s">
        <v>11</v>
      </c>
      <c r="I11" s="61" t="s">
        <v>7</v>
      </c>
      <c r="J11" s="56" t="s">
        <v>8</v>
      </c>
      <c r="K11" s="56" t="s">
        <v>9</v>
      </c>
      <c r="L11" s="56" t="s">
        <v>10</v>
      </c>
      <c r="M11" s="58" t="s">
        <v>12</v>
      </c>
      <c r="N11" s="58" t="s">
        <v>13</v>
      </c>
      <c r="O11" s="59" t="s">
        <v>14</v>
      </c>
      <c r="P11" s="57"/>
      <c r="Q11" s="5" t="s">
        <v>20</v>
      </c>
    </row>
    <row r="12" spans="1:17" ht="20.25" customHeight="1" x14ac:dyDescent="0.25">
      <c r="A12" s="6" t="s">
        <v>15</v>
      </c>
      <c r="B12" s="7"/>
      <c r="C12" s="7"/>
      <c r="D12" s="7"/>
      <c r="E12" s="7"/>
      <c r="F12" s="7"/>
      <c r="G12" s="7"/>
      <c r="H12" s="7" t="s">
        <v>62</v>
      </c>
      <c r="I12" s="45">
        <f>'Year 4'!I12*1.05</f>
        <v>0</v>
      </c>
      <c r="J12" s="12"/>
      <c r="K12" s="12"/>
      <c r="L12" s="12"/>
      <c r="M12" s="39">
        <f>ROUND(((J12/12)*I12)+((K12/9)*I12)+(((I12*0.333)*(L12/3))),0)</f>
        <v>0</v>
      </c>
      <c r="N12" s="44">
        <f>ROUND(M12*Q12,0)</f>
        <v>0</v>
      </c>
      <c r="O12" s="40">
        <f>ROUND(M12+N12,0)</f>
        <v>0</v>
      </c>
      <c r="P12" s="11"/>
      <c r="Q12" s="33">
        <v>0</v>
      </c>
    </row>
    <row r="13" spans="1:17" ht="20.25" customHeight="1" x14ac:dyDescent="0.25">
      <c r="A13" s="6" t="s">
        <v>16</v>
      </c>
      <c r="B13" s="7"/>
      <c r="C13" s="7"/>
      <c r="D13" s="7"/>
      <c r="E13" s="7"/>
      <c r="F13" s="7"/>
      <c r="G13" s="7"/>
      <c r="H13" s="7"/>
      <c r="I13" s="45">
        <f>'Year 4'!I13*1.05</f>
        <v>0</v>
      </c>
      <c r="J13" s="12"/>
      <c r="K13" s="12"/>
      <c r="L13" s="12"/>
      <c r="M13" s="39">
        <f>ROUND(((J13/12)*I13)+((K13/9)*I13)+(((I13*0.333)*(L13/3))),0)</f>
        <v>0</v>
      </c>
      <c r="N13" s="44">
        <f>ROUND(M13*Q13,0)</f>
        <v>0</v>
      </c>
      <c r="O13" s="40">
        <f>ROUND(M13+N13,0)</f>
        <v>0</v>
      </c>
      <c r="P13" s="11"/>
      <c r="Q13" s="33">
        <v>0</v>
      </c>
    </row>
    <row r="14" spans="1:17" ht="20.25" customHeight="1" x14ac:dyDescent="0.25">
      <c r="A14" s="6" t="s">
        <v>17</v>
      </c>
      <c r="B14" s="7"/>
      <c r="C14" s="7"/>
      <c r="D14" s="7"/>
      <c r="E14" s="7"/>
      <c r="F14" s="7"/>
      <c r="G14" s="7"/>
      <c r="H14" s="7"/>
      <c r="I14" s="45">
        <f>'Year 4'!I14*1.05</f>
        <v>0</v>
      </c>
      <c r="J14" s="12"/>
      <c r="K14" s="12"/>
      <c r="L14" s="12"/>
      <c r="M14" s="39">
        <f>ROUND(((J14/12)*I14)+((K14/9)*I14)+(((I14*0.333)*(L14/3))),0)</f>
        <v>0</v>
      </c>
      <c r="N14" s="44">
        <f>ROUND(M14*Q14,0)</f>
        <v>0</v>
      </c>
      <c r="O14" s="40">
        <f>ROUND(M14+N14,0)</f>
        <v>0</v>
      </c>
      <c r="P14" s="11"/>
      <c r="Q14" s="33">
        <v>0</v>
      </c>
    </row>
    <row r="15" spans="1:17" ht="20.25" customHeight="1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45">
        <f>'Year 4'!I15*1.05</f>
        <v>0</v>
      </c>
      <c r="J15" s="12"/>
      <c r="K15" s="12"/>
      <c r="L15" s="12"/>
      <c r="M15" s="39">
        <f>ROUND(((J15/12)*I15)+((K15/9)*I15)+(((I15*0.333)*(L15/3))),0)</f>
        <v>0</v>
      </c>
      <c r="N15" s="44">
        <f>ROUND(M15*Q15,0)</f>
        <v>0</v>
      </c>
      <c r="O15" s="40">
        <f>ROUND(M15+N15,0)</f>
        <v>0</v>
      </c>
      <c r="P15" s="11"/>
      <c r="Q15" s="33">
        <v>0</v>
      </c>
    </row>
    <row r="16" spans="1:17" ht="20.25" customHeight="1" thickBot="1" x14ac:dyDescent="0.3">
      <c r="A16" s="21" t="s">
        <v>19</v>
      </c>
      <c r="B16" s="19"/>
      <c r="C16" s="19"/>
      <c r="D16" s="19"/>
      <c r="E16" s="19"/>
      <c r="F16" s="19"/>
      <c r="G16" s="19"/>
      <c r="H16" s="19"/>
      <c r="I16" s="45">
        <f>'Year 4'!I16*1.05</f>
        <v>0</v>
      </c>
      <c r="J16" s="20"/>
      <c r="K16" s="20"/>
      <c r="L16" s="20"/>
      <c r="M16" s="39">
        <f>ROUND(((J16/12)*I16)+((K16/9)*I16)+(((I16*0.333)*(L16/3))),0)</f>
        <v>0</v>
      </c>
      <c r="N16" s="44">
        <f>ROUND(M16*Q16,0)</f>
        <v>0</v>
      </c>
      <c r="O16" s="40">
        <f>ROUND(M16+N16,0)</f>
        <v>0</v>
      </c>
      <c r="P16" s="11"/>
      <c r="Q16" s="34">
        <v>0</v>
      </c>
    </row>
    <row r="17" spans="1:18" ht="20.25" customHeight="1" x14ac:dyDescent="0.25">
      <c r="L17" s="204" t="s">
        <v>21</v>
      </c>
      <c r="M17" s="204"/>
      <c r="N17" s="204"/>
      <c r="O17" s="43">
        <f>SUM(O12:O16)</f>
        <v>0</v>
      </c>
    </row>
    <row r="18" spans="1:18" ht="6.75" customHeight="1" x14ac:dyDescent="0.25"/>
    <row r="19" spans="1:18" x14ac:dyDescent="0.25">
      <c r="A19" s="1" t="s">
        <v>22</v>
      </c>
    </row>
    <row r="20" spans="1:18" ht="26.4" x14ac:dyDescent="0.25">
      <c r="A20" s="32" t="s">
        <v>23</v>
      </c>
      <c r="B20" s="32"/>
      <c r="C20" s="32"/>
      <c r="D20" s="231" t="s">
        <v>6</v>
      </c>
      <c r="E20" s="231"/>
      <c r="F20" s="231"/>
      <c r="G20" s="231"/>
      <c r="H20" s="231"/>
      <c r="I20" s="232"/>
      <c r="J20" s="56" t="s">
        <v>8</v>
      </c>
      <c r="K20" s="56" t="s">
        <v>9</v>
      </c>
      <c r="L20" s="56" t="s">
        <v>10</v>
      </c>
      <c r="M20" s="58" t="s">
        <v>12</v>
      </c>
      <c r="N20" s="58" t="s">
        <v>13</v>
      </c>
      <c r="O20" s="59" t="s">
        <v>14</v>
      </c>
      <c r="P20" s="57"/>
      <c r="Q20" s="5" t="s">
        <v>20</v>
      </c>
    </row>
    <row r="21" spans="1:18" ht="20.25" customHeight="1" thickBot="1" x14ac:dyDescent="0.3">
      <c r="B21" s="18"/>
      <c r="C21" s="10"/>
      <c r="D21" s="7" t="s">
        <v>24</v>
      </c>
      <c r="E21" s="7"/>
      <c r="F21" s="7"/>
      <c r="G21" s="7"/>
      <c r="H21" s="7"/>
      <c r="I21" s="45">
        <f>'Year 4'!I21*1.05</f>
        <v>0</v>
      </c>
      <c r="J21" s="12"/>
      <c r="K21" s="12"/>
      <c r="L21" s="12"/>
      <c r="M21" s="41">
        <f t="shared" ref="M21:M29" si="0">ROUND(((J21/12)*I21)+((K21/9)*I21)+(((I21*0.333)*(L21/3))),0)</f>
        <v>0</v>
      </c>
      <c r="N21" s="44">
        <f t="shared" ref="N21:N29" si="1">ROUND(M21*Q21,0)</f>
        <v>0</v>
      </c>
      <c r="O21" s="40">
        <f t="shared" ref="O21:O29" si="2">M21+N21</f>
        <v>0</v>
      </c>
      <c r="Q21" s="33">
        <v>0</v>
      </c>
    </row>
    <row r="22" spans="1:18" ht="20.25" customHeight="1" thickBot="1" x14ac:dyDescent="0.3">
      <c r="B22" s="9"/>
      <c r="C22" s="10"/>
      <c r="D22" s="7" t="s">
        <v>25</v>
      </c>
      <c r="E22" s="7"/>
      <c r="F22" s="7"/>
      <c r="G22" s="7"/>
      <c r="H22" s="7"/>
      <c r="I22" s="45">
        <f>'Year 4'!I22*1.05</f>
        <v>0</v>
      </c>
      <c r="J22" s="12"/>
      <c r="K22" s="12"/>
      <c r="L22" s="12"/>
      <c r="M22" s="41">
        <f t="shared" si="0"/>
        <v>0</v>
      </c>
      <c r="N22" s="44">
        <f t="shared" si="1"/>
        <v>0</v>
      </c>
      <c r="O22" s="40">
        <f t="shared" si="2"/>
        <v>0</v>
      </c>
      <c r="Q22" s="33">
        <v>0</v>
      </c>
    </row>
    <row r="23" spans="1:18" ht="20.25" customHeight="1" thickBot="1" x14ac:dyDescent="0.3">
      <c r="B23" s="9"/>
      <c r="C23" s="10"/>
      <c r="D23" s="7" t="s">
        <v>26</v>
      </c>
      <c r="E23" s="7"/>
      <c r="F23" s="7"/>
      <c r="G23" s="7"/>
      <c r="H23" s="7"/>
      <c r="I23" s="45">
        <f>'Year 4'!I23*1.05</f>
        <v>0</v>
      </c>
      <c r="J23" s="12"/>
      <c r="K23" s="12"/>
      <c r="L23" s="12"/>
      <c r="M23" s="41">
        <f t="shared" si="0"/>
        <v>0</v>
      </c>
      <c r="N23" s="44">
        <f t="shared" si="1"/>
        <v>0</v>
      </c>
      <c r="O23" s="40">
        <f t="shared" si="2"/>
        <v>0</v>
      </c>
      <c r="Q23" s="33">
        <v>0</v>
      </c>
    </row>
    <row r="24" spans="1:18" ht="20.25" customHeight="1" thickBot="1" x14ac:dyDescent="0.3">
      <c r="B24" s="9"/>
      <c r="C24" s="10"/>
      <c r="D24" s="7" t="s">
        <v>27</v>
      </c>
      <c r="E24" s="7"/>
      <c r="F24" s="7"/>
      <c r="G24" s="7"/>
      <c r="H24" s="7"/>
      <c r="I24" s="45">
        <f>'Year 4'!I24*1.05</f>
        <v>0</v>
      </c>
      <c r="J24" s="12"/>
      <c r="K24" s="12"/>
      <c r="L24" s="12"/>
      <c r="M24" s="41">
        <f t="shared" si="0"/>
        <v>0</v>
      </c>
      <c r="N24" s="44">
        <f t="shared" si="1"/>
        <v>0</v>
      </c>
      <c r="O24" s="40">
        <f t="shared" si="2"/>
        <v>0</v>
      </c>
      <c r="Q24" s="33">
        <v>0</v>
      </c>
    </row>
    <row r="25" spans="1:18" ht="20.25" customHeight="1" thickBot="1" x14ac:dyDescent="0.3">
      <c r="B25" s="9"/>
      <c r="C25" s="10"/>
      <c r="D25" s="7" t="s">
        <v>125</v>
      </c>
      <c r="E25" s="7"/>
      <c r="F25" s="7"/>
      <c r="G25" s="7"/>
      <c r="H25" s="7"/>
      <c r="I25" s="45">
        <f>'Year 4'!I25*1.05</f>
        <v>0</v>
      </c>
      <c r="J25" s="12"/>
      <c r="K25" s="12"/>
      <c r="L25" s="12"/>
      <c r="M25" s="41">
        <f t="shared" si="0"/>
        <v>0</v>
      </c>
      <c r="N25" s="44">
        <f t="shared" si="1"/>
        <v>0</v>
      </c>
      <c r="O25" s="40">
        <f t="shared" si="2"/>
        <v>0</v>
      </c>
      <c r="Q25" s="33">
        <v>0</v>
      </c>
    </row>
    <row r="26" spans="1:18" ht="20.25" customHeight="1" thickBot="1" x14ac:dyDescent="0.3">
      <c r="B26" s="9"/>
      <c r="C26" s="10"/>
      <c r="D26" s="7"/>
      <c r="E26" s="7"/>
      <c r="F26" s="7"/>
      <c r="G26" s="7"/>
      <c r="H26" s="7"/>
      <c r="I26" s="37"/>
      <c r="J26" s="12"/>
      <c r="K26" s="12"/>
      <c r="L26" s="12"/>
      <c r="M26" s="41">
        <f t="shared" si="0"/>
        <v>0</v>
      </c>
      <c r="N26" s="44">
        <f t="shared" si="1"/>
        <v>0</v>
      </c>
      <c r="O26" s="40">
        <f t="shared" si="2"/>
        <v>0</v>
      </c>
      <c r="Q26" s="33">
        <v>0</v>
      </c>
    </row>
    <row r="27" spans="1:18" ht="20.25" customHeight="1" thickBot="1" x14ac:dyDescent="0.3">
      <c r="B27" s="9"/>
      <c r="C27" s="14"/>
      <c r="D27" s="15"/>
      <c r="E27" s="15"/>
      <c r="F27" s="15"/>
      <c r="G27" s="15"/>
      <c r="H27" s="15"/>
      <c r="I27" s="37"/>
      <c r="J27" s="12"/>
      <c r="K27" s="12"/>
      <c r="L27" s="12"/>
      <c r="M27" s="41">
        <f t="shared" si="0"/>
        <v>0</v>
      </c>
      <c r="N27" s="44">
        <f t="shared" si="1"/>
        <v>0</v>
      </c>
      <c r="O27" s="40">
        <f t="shared" si="2"/>
        <v>0</v>
      </c>
      <c r="Q27" s="33">
        <v>0</v>
      </c>
    </row>
    <row r="28" spans="1:18" ht="20.25" customHeight="1" thickBot="1" x14ac:dyDescent="0.3">
      <c r="B28" s="9"/>
      <c r="C28" s="10"/>
      <c r="D28" s="7"/>
      <c r="E28" s="7"/>
      <c r="F28" s="7"/>
      <c r="G28" s="7"/>
      <c r="H28" s="7"/>
      <c r="I28" s="37"/>
      <c r="J28" s="13"/>
      <c r="K28" s="13"/>
      <c r="L28" s="13"/>
      <c r="M28" s="41">
        <f t="shared" si="0"/>
        <v>0</v>
      </c>
      <c r="N28" s="44">
        <f t="shared" si="1"/>
        <v>0</v>
      </c>
      <c r="O28" s="40">
        <f t="shared" si="2"/>
        <v>0</v>
      </c>
      <c r="Q28" s="33">
        <v>0</v>
      </c>
    </row>
    <row r="29" spans="1:18" ht="20.25" customHeight="1" thickBot="1" x14ac:dyDescent="0.3">
      <c r="A29" s="11"/>
      <c r="B29" s="23"/>
      <c r="C29" s="19"/>
      <c r="D29" s="19"/>
      <c r="E29" s="19"/>
      <c r="F29" s="19"/>
      <c r="G29" s="19"/>
      <c r="H29" s="19"/>
      <c r="I29" s="38"/>
      <c r="J29" s="20"/>
      <c r="K29" s="20"/>
      <c r="L29" s="20"/>
      <c r="M29" s="41">
        <f t="shared" si="0"/>
        <v>0</v>
      </c>
      <c r="N29" s="44">
        <f t="shared" si="1"/>
        <v>0</v>
      </c>
      <c r="O29" s="40">
        <f t="shared" si="2"/>
        <v>0</v>
      </c>
      <c r="Q29" s="34">
        <v>0</v>
      </c>
    </row>
    <row r="30" spans="1:18" ht="20.25" customHeight="1" x14ac:dyDescent="0.25">
      <c r="J30" s="193" t="s">
        <v>28</v>
      </c>
      <c r="K30" s="193"/>
      <c r="L30" s="193"/>
      <c r="M30" s="193"/>
      <c r="N30" s="193"/>
      <c r="O30" s="43">
        <f>SUM(O21:O29)</f>
        <v>0</v>
      </c>
    </row>
    <row r="31" spans="1:18" ht="13.8" thickBot="1" x14ac:dyDescent="0.3"/>
    <row r="32" spans="1:18" ht="22.5" customHeight="1" thickBot="1" x14ac:dyDescent="0.3">
      <c r="H32" s="191" t="s">
        <v>29</v>
      </c>
      <c r="I32" s="191"/>
      <c r="J32" s="191"/>
      <c r="K32" s="191"/>
      <c r="L32" s="191"/>
      <c r="M32" s="191"/>
      <c r="N32" s="191"/>
      <c r="O32" s="51">
        <f>O17+O30</f>
        <v>0</v>
      </c>
      <c r="Q32" s="64">
        <f>SUM(N12:N16)+SUM(N21:N29)</f>
        <v>0</v>
      </c>
      <c r="R32" t="s">
        <v>208</v>
      </c>
    </row>
    <row r="33" spans="1:15" ht="6.75" customHeight="1" x14ac:dyDescent="0.25"/>
    <row r="34" spans="1:15" x14ac:dyDescent="0.25">
      <c r="A34" s="1" t="s">
        <v>30</v>
      </c>
    </row>
    <row r="35" spans="1:15" x14ac:dyDescent="0.25">
      <c r="A35" t="s">
        <v>31</v>
      </c>
    </row>
    <row r="36" spans="1:15" x14ac:dyDescent="0.25">
      <c r="C36" s="192" t="s">
        <v>237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</row>
    <row r="37" spans="1:15" ht="20.25" customHeight="1" x14ac:dyDescent="0.25">
      <c r="B37" s="6" t="s">
        <v>15</v>
      </c>
      <c r="C37" s="7"/>
      <c r="D37" s="7"/>
      <c r="E37" s="7"/>
      <c r="F37" s="7"/>
      <c r="G37" s="7"/>
      <c r="H37" s="7"/>
      <c r="I37" s="7"/>
      <c r="J37" s="8"/>
      <c r="K37" s="8"/>
      <c r="L37" s="8"/>
      <c r="M37" s="7"/>
      <c r="N37" s="7"/>
      <c r="O37" s="47">
        <v>0</v>
      </c>
    </row>
    <row r="38" spans="1:15" ht="20.25" customHeight="1" x14ac:dyDescent="0.25">
      <c r="B38" s="6" t="s">
        <v>16</v>
      </c>
      <c r="C38" s="7"/>
      <c r="D38" s="7"/>
      <c r="E38" s="7"/>
      <c r="F38" s="7"/>
      <c r="G38" s="7"/>
      <c r="H38" s="7"/>
      <c r="I38" s="7"/>
      <c r="J38" s="8"/>
      <c r="K38" s="8"/>
      <c r="L38" s="8"/>
      <c r="M38" s="7"/>
      <c r="N38" s="7"/>
      <c r="O38" s="47">
        <v>0</v>
      </c>
    </row>
    <row r="39" spans="1:15" ht="20.25" customHeight="1" x14ac:dyDescent="0.25">
      <c r="B39" s="6" t="s">
        <v>17</v>
      </c>
      <c r="C39" s="7"/>
      <c r="D39" s="7"/>
      <c r="E39" s="7"/>
      <c r="F39" s="7"/>
      <c r="G39" s="7"/>
      <c r="H39" s="7"/>
      <c r="I39" s="7"/>
      <c r="J39" s="8"/>
      <c r="K39" s="8"/>
      <c r="L39" s="8"/>
      <c r="M39" s="7"/>
      <c r="N39" s="7"/>
      <c r="O39" s="47">
        <v>0</v>
      </c>
    </row>
    <row r="40" spans="1:15" ht="20.25" customHeight="1" x14ac:dyDescent="0.25">
      <c r="B40" s="6" t="s">
        <v>18</v>
      </c>
      <c r="C40" s="7"/>
      <c r="D40" s="7"/>
      <c r="E40" s="7"/>
      <c r="F40" s="7"/>
      <c r="G40" s="7"/>
      <c r="H40" s="7"/>
      <c r="I40" s="7"/>
      <c r="J40" s="8"/>
      <c r="K40" s="8"/>
      <c r="L40" s="8"/>
      <c r="M40" s="7"/>
      <c r="N40" s="7"/>
      <c r="O40" s="47">
        <v>0</v>
      </c>
    </row>
    <row r="41" spans="1:15" ht="20.25" customHeight="1" thickBot="1" x14ac:dyDescent="0.3">
      <c r="B41" s="21" t="s">
        <v>19</v>
      </c>
      <c r="C41" s="19"/>
      <c r="D41" s="19"/>
      <c r="E41" s="19"/>
      <c r="F41" s="19"/>
      <c r="G41" s="19"/>
      <c r="H41" s="19"/>
      <c r="I41" s="19"/>
      <c r="J41" s="22"/>
      <c r="K41" s="22"/>
      <c r="L41" s="22"/>
      <c r="M41" s="19"/>
      <c r="N41" s="19"/>
      <c r="O41" s="48">
        <v>0</v>
      </c>
    </row>
    <row r="42" spans="1:15" ht="20.25" customHeight="1" x14ac:dyDescent="0.25">
      <c r="L42" s="193" t="s">
        <v>80</v>
      </c>
      <c r="M42" s="193"/>
      <c r="N42" s="193"/>
      <c r="O42" s="43">
        <f>SUM(O37:O41)</f>
        <v>0</v>
      </c>
    </row>
    <row r="43" spans="1:15" ht="6.75" customHeight="1" x14ac:dyDescent="0.25"/>
    <row r="44" spans="1:15" x14ac:dyDescent="0.25">
      <c r="A44" s="1" t="s">
        <v>33</v>
      </c>
    </row>
    <row r="45" spans="1:15" ht="20.25" customHeight="1" x14ac:dyDescent="0.25">
      <c r="B45" s="6" t="s">
        <v>15</v>
      </c>
      <c r="C45" s="7" t="s">
        <v>34</v>
      </c>
      <c r="D45" s="7"/>
      <c r="E45" s="7"/>
      <c r="F45" s="7"/>
      <c r="G45" s="7"/>
      <c r="H45" s="7"/>
      <c r="I45" s="7"/>
      <c r="J45" s="8"/>
      <c r="K45" s="8"/>
      <c r="L45" s="8"/>
      <c r="M45" s="7"/>
      <c r="N45" s="7"/>
      <c r="O45" s="47"/>
    </row>
    <row r="46" spans="1:15" ht="20.25" customHeight="1" x14ac:dyDescent="0.25">
      <c r="B46" s="138"/>
      <c r="C46" s="11" t="s">
        <v>185</v>
      </c>
      <c r="D46" s="11"/>
      <c r="E46" s="11" t="s">
        <v>188</v>
      </c>
      <c r="F46" s="11" t="s">
        <v>189</v>
      </c>
      <c r="G46" s="11"/>
      <c r="H46" s="11" t="s">
        <v>190</v>
      </c>
      <c r="I46" s="11" t="s">
        <v>189</v>
      </c>
      <c r="J46" s="139"/>
      <c r="K46" s="141" t="s">
        <v>191</v>
      </c>
      <c r="L46" s="139"/>
      <c r="N46" s="11"/>
      <c r="O46" s="11">
        <f>D46*G46*J46</f>
        <v>0</v>
      </c>
    </row>
    <row r="47" spans="1:15" ht="20.25" customHeight="1" x14ac:dyDescent="0.25">
      <c r="B47" s="138"/>
      <c r="C47" s="11" t="s">
        <v>186</v>
      </c>
      <c r="D47" s="11"/>
      <c r="E47" s="11" t="s">
        <v>192</v>
      </c>
      <c r="F47" s="11" t="s">
        <v>189</v>
      </c>
      <c r="G47" s="11"/>
      <c r="H47" s="11" t="s">
        <v>193</v>
      </c>
      <c r="I47" s="11" t="s">
        <v>189</v>
      </c>
      <c r="J47" s="139"/>
      <c r="K47" s="141" t="s">
        <v>190</v>
      </c>
      <c r="L47" s="141" t="s">
        <v>189</v>
      </c>
      <c r="M47" s="11"/>
      <c r="N47" s="11" t="s">
        <v>191</v>
      </c>
      <c r="O47" s="140">
        <f>D47*G47*J47*M47</f>
        <v>0</v>
      </c>
    </row>
    <row r="48" spans="1:15" ht="20.25" customHeight="1" x14ac:dyDescent="0.25">
      <c r="B48" s="138"/>
      <c r="C48" s="11" t="s">
        <v>187</v>
      </c>
      <c r="D48" s="11">
        <v>47</v>
      </c>
      <c r="E48" s="11" t="s">
        <v>194</v>
      </c>
      <c r="F48" s="11" t="s">
        <v>189</v>
      </c>
      <c r="G48" s="11"/>
      <c r="H48" s="11" t="s">
        <v>195</v>
      </c>
      <c r="I48" s="11" t="s">
        <v>189</v>
      </c>
      <c r="J48" s="139"/>
      <c r="K48" s="141" t="s">
        <v>190</v>
      </c>
      <c r="L48" s="141" t="s">
        <v>189</v>
      </c>
      <c r="M48" s="11"/>
      <c r="N48" s="11" t="s">
        <v>191</v>
      </c>
      <c r="O48" s="140">
        <f>D48*G48*J48*M48</f>
        <v>0</v>
      </c>
    </row>
    <row r="49" spans="1:15" ht="20.25" customHeight="1" thickBot="1" x14ac:dyDescent="0.3">
      <c r="B49" s="21" t="s">
        <v>16</v>
      </c>
      <c r="C49" s="19" t="s">
        <v>35</v>
      </c>
      <c r="D49" s="19"/>
      <c r="E49" s="19"/>
      <c r="F49" s="19"/>
      <c r="G49" s="19"/>
      <c r="H49" s="19"/>
      <c r="I49" s="19"/>
      <c r="J49" s="22"/>
      <c r="K49" s="22"/>
      <c r="L49" s="22"/>
      <c r="M49" s="19"/>
      <c r="N49" s="19"/>
      <c r="O49" s="48">
        <v>0</v>
      </c>
    </row>
    <row r="50" spans="1:15" ht="20.25" customHeight="1" x14ac:dyDescent="0.25">
      <c r="L50" s="193" t="s">
        <v>36</v>
      </c>
      <c r="M50" s="193"/>
      <c r="N50" s="193"/>
      <c r="O50" s="43">
        <f>SUM(O45:O49)</f>
        <v>0</v>
      </c>
    </row>
    <row r="51" spans="1:15" ht="6.75" customHeight="1" x14ac:dyDescent="0.25"/>
    <row r="52" spans="1:15" x14ac:dyDescent="0.25">
      <c r="A52" s="1" t="s">
        <v>37</v>
      </c>
    </row>
    <row r="53" spans="1:15" ht="20.25" customHeight="1" x14ac:dyDescent="0.25">
      <c r="B53" s="6" t="s">
        <v>15</v>
      </c>
      <c r="C53" s="7" t="s">
        <v>38</v>
      </c>
      <c r="D53" s="7"/>
      <c r="E53" s="7"/>
      <c r="F53" s="7"/>
      <c r="G53" s="7"/>
      <c r="H53" s="7"/>
      <c r="I53" s="7"/>
      <c r="J53" s="8"/>
      <c r="K53" s="8"/>
      <c r="L53" s="8"/>
      <c r="M53" s="7"/>
      <c r="N53" s="7"/>
      <c r="O53" s="47">
        <v>0</v>
      </c>
    </row>
    <row r="54" spans="1:15" ht="20.25" customHeight="1" x14ac:dyDescent="0.25">
      <c r="B54" s="6" t="s">
        <v>16</v>
      </c>
      <c r="C54" s="7" t="s">
        <v>39</v>
      </c>
      <c r="D54" s="7"/>
      <c r="E54" s="7"/>
      <c r="F54" s="7"/>
      <c r="G54" s="7"/>
      <c r="H54" s="7"/>
      <c r="I54" s="7"/>
      <c r="J54" s="8"/>
      <c r="K54" s="8"/>
      <c r="L54" s="8"/>
      <c r="M54" s="7"/>
      <c r="N54" s="7"/>
      <c r="O54" s="47">
        <v>0</v>
      </c>
    </row>
    <row r="55" spans="1:15" ht="20.25" customHeight="1" x14ac:dyDescent="0.25">
      <c r="B55" s="6" t="s">
        <v>17</v>
      </c>
      <c r="C55" s="7" t="s">
        <v>40</v>
      </c>
      <c r="D55" s="7"/>
      <c r="E55" s="7"/>
      <c r="F55" s="7"/>
      <c r="G55" s="7"/>
      <c r="H55" s="7"/>
      <c r="I55" s="7"/>
      <c r="J55" s="8"/>
      <c r="K55" s="8"/>
      <c r="L55" s="8"/>
      <c r="M55" s="7"/>
      <c r="N55" s="7"/>
      <c r="O55" s="47">
        <v>0</v>
      </c>
    </row>
    <row r="56" spans="1:15" ht="20.25" customHeight="1" x14ac:dyDescent="0.25">
      <c r="B56" s="6" t="s">
        <v>18</v>
      </c>
      <c r="C56" s="7" t="s">
        <v>41</v>
      </c>
      <c r="D56" s="7"/>
      <c r="E56" s="7"/>
      <c r="F56" s="7"/>
      <c r="G56" s="7"/>
      <c r="H56" s="7"/>
      <c r="I56" s="7"/>
      <c r="J56" s="8"/>
      <c r="K56" s="8"/>
      <c r="L56" s="8"/>
      <c r="M56" s="7"/>
      <c r="N56" s="7"/>
      <c r="O56" s="47">
        <v>0</v>
      </c>
    </row>
    <row r="57" spans="1:15" ht="20.25" customHeight="1" thickBot="1" x14ac:dyDescent="0.3">
      <c r="B57" s="21" t="s">
        <v>19</v>
      </c>
      <c r="C57" s="19" t="s">
        <v>42</v>
      </c>
      <c r="D57" s="19"/>
      <c r="E57" s="19"/>
      <c r="F57" s="19"/>
      <c r="G57" s="19"/>
      <c r="H57" s="19"/>
      <c r="I57" s="19"/>
      <c r="J57" s="22"/>
      <c r="K57" s="22"/>
      <c r="L57" s="22"/>
      <c r="M57" s="19"/>
      <c r="N57" s="19"/>
      <c r="O57" s="48">
        <v>0</v>
      </c>
    </row>
    <row r="58" spans="1:15" ht="20.25" customHeight="1" thickBot="1" x14ac:dyDescent="0.3">
      <c r="A58" s="16"/>
      <c r="B58" s="24"/>
      <c r="C58" s="17" t="s">
        <v>43</v>
      </c>
      <c r="K58" s="198" t="s">
        <v>44</v>
      </c>
      <c r="L58" s="198"/>
      <c r="M58" s="198"/>
      <c r="N58" s="199"/>
      <c r="O58" s="43">
        <f>SUM(O53:O57)</f>
        <v>0</v>
      </c>
    </row>
    <row r="59" spans="1:15" ht="6.75" customHeight="1" x14ac:dyDescent="0.25"/>
    <row r="60" spans="1:15" x14ac:dyDescent="0.25">
      <c r="A60" s="1" t="s">
        <v>45</v>
      </c>
      <c r="H60" s="163" t="s">
        <v>238</v>
      </c>
    </row>
    <row r="61" spans="1:15" ht="20.25" customHeight="1" x14ac:dyDescent="0.25">
      <c r="B61" s="6" t="s">
        <v>15</v>
      </c>
      <c r="C61" s="7" t="s">
        <v>51</v>
      </c>
      <c r="D61" s="7"/>
      <c r="E61" s="7"/>
      <c r="F61" s="7"/>
      <c r="G61" s="7"/>
      <c r="H61" s="7"/>
      <c r="I61" s="7"/>
      <c r="J61" s="8"/>
      <c r="K61" s="8"/>
      <c r="L61" s="8"/>
      <c r="M61" s="7"/>
      <c r="N61" s="7"/>
      <c r="O61" s="47">
        <v>0</v>
      </c>
    </row>
    <row r="62" spans="1:15" ht="20.25" customHeight="1" x14ac:dyDescent="0.25">
      <c r="B62" s="6" t="s">
        <v>16</v>
      </c>
      <c r="C62" s="7" t="s">
        <v>52</v>
      </c>
      <c r="D62" s="7"/>
      <c r="E62" s="7"/>
      <c r="F62" s="7"/>
      <c r="G62" s="7"/>
      <c r="H62" s="7"/>
      <c r="I62" s="7"/>
      <c r="J62" s="8"/>
      <c r="K62" s="8"/>
      <c r="L62" s="8"/>
      <c r="M62" s="7"/>
      <c r="N62" s="7"/>
      <c r="O62" s="47">
        <v>0</v>
      </c>
    </row>
    <row r="63" spans="1:15" ht="20.25" customHeight="1" x14ac:dyDescent="0.25">
      <c r="B63" s="6" t="s">
        <v>17</v>
      </c>
      <c r="C63" s="7" t="s">
        <v>53</v>
      </c>
      <c r="D63" s="7"/>
      <c r="E63" s="7"/>
      <c r="F63" s="7" t="s">
        <v>196</v>
      </c>
      <c r="G63" s="7" t="s">
        <v>189</v>
      </c>
      <c r="H63" s="7"/>
      <c r="I63" s="7" t="s">
        <v>197</v>
      </c>
      <c r="J63" s="8"/>
      <c r="K63" s="8"/>
      <c r="L63" s="8"/>
      <c r="M63" s="7"/>
      <c r="N63" s="7"/>
      <c r="O63" s="47">
        <f>E63*H63</f>
        <v>0</v>
      </c>
    </row>
    <row r="64" spans="1:15" ht="20.25" customHeight="1" x14ac:dyDescent="0.25">
      <c r="B64" s="6" t="s">
        <v>18</v>
      </c>
      <c r="C64" s="7" t="s">
        <v>54</v>
      </c>
      <c r="D64" s="7"/>
      <c r="E64" s="7"/>
      <c r="F64" s="7"/>
      <c r="G64" s="7"/>
      <c r="H64" s="7"/>
      <c r="I64" s="7"/>
      <c r="J64" s="8"/>
      <c r="K64" s="8"/>
      <c r="L64" s="8"/>
      <c r="M64" s="7"/>
      <c r="N64" s="7"/>
      <c r="O64" s="47">
        <v>0</v>
      </c>
    </row>
    <row r="65" spans="1:18" ht="20.25" customHeight="1" x14ac:dyDescent="0.25">
      <c r="B65" s="6" t="s">
        <v>19</v>
      </c>
      <c r="C65" s="7" t="s">
        <v>114</v>
      </c>
      <c r="D65" s="7"/>
      <c r="E65" s="7"/>
      <c r="F65" s="7"/>
      <c r="G65" s="7"/>
      <c r="H65" s="7"/>
      <c r="I65" s="7"/>
      <c r="J65" s="8"/>
      <c r="K65" s="8"/>
      <c r="L65" s="8"/>
      <c r="M65" s="7"/>
      <c r="N65" s="7"/>
      <c r="O65" s="47">
        <v>0</v>
      </c>
      <c r="Q65" s="50">
        <f>IF(('Year 1'!O65+'Year 2'!O68+'Year 3'!O65+'Year 4'!O65+'Year 5'!O65)&lt;25000,'Year 5'!O65,(25000-'Year 1'!Q65-'Year 2'!Q68-'Year 3'!Q65-'Year 4'!Q65))</f>
        <v>0</v>
      </c>
      <c r="R65" t="s">
        <v>116</v>
      </c>
    </row>
    <row r="66" spans="1:18" ht="20.25" customHeight="1" x14ac:dyDescent="0.25">
      <c r="B66" s="6" t="s">
        <v>46</v>
      </c>
      <c r="C66" s="7" t="s">
        <v>55</v>
      </c>
      <c r="D66" s="7"/>
      <c r="E66" s="7"/>
      <c r="F66" s="7"/>
      <c r="G66" s="7"/>
      <c r="H66" s="7"/>
      <c r="I66" s="7"/>
      <c r="J66" s="8"/>
      <c r="K66" s="8"/>
      <c r="L66" s="8"/>
      <c r="M66" s="7"/>
      <c r="N66" s="7"/>
      <c r="O66" s="47">
        <v>0</v>
      </c>
    </row>
    <row r="67" spans="1:18" ht="20.25" customHeight="1" x14ac:dyDescent="0.25">
      <c r="B67" s="6" t="s">
        <v>47</v>
      </c>
      <c r="C67" s="7" t="s">
        <v>56</v>
      </c>
      <c r="D67" s="7"/>
      <c r="E67" s="7"/>
      <c r="F67" s="7"/>
      <c r="G67" s="7"/>
      <c r="H67" s="7"/>
      <c r="I67" s="7"/>
      <c r="J67" s="8"/>
      <c r="K67" s="8"/>
      <c r="L67" s="8"/>
      <c r="M67" s="7"/>
      <c r="N67" s="7"/>
      <c r="O67" s="47">
        <v>0</v>
      </c>
    </row>
    <row r="68" spans="1:18" ht="20.25" customHeight="1" x14ac:dyDescent="0.25">
      <c r="B68" s="6" t="s">
        <v>48</v>
      </c>
      <c r="C68" s="7" t="s">
        <v>79</v>
      </c>
      <c r="D68" s="7"/>
      <c r="E68" s="235">
        <f>'Year 4'!E68*1.05</f>
        <v>830.19076875000019</v>
      </c>
      <c r="F68" s="7" t="s">
        <v>198</v>
      </c>
      <c r="G68" s="7" t="s">
        <v>189</v>
      </c>
      <c r="H68" s="7"/>
      <c r="I68" s="7" t="s">
        <v>199</v>
      </c>
      <c r="J68" s="142" t="s">
        <v>189</v>
      </c>
      <c r="K68" s="8"/>
      <c r="L68" s="142" t="s">
        <v>200</v>
      </c>
      <c r="M68" s="7"/>
      <c r="N68" s="7"/>
      <c r="O68" s="47">
        <f>E68*H68*K68</f>
        <v>0</v>
      </c>
    </row>
    <row r="69" spans="1:18" ht="20.25" customHeight="1" x14ac:dyDescent="0.25">
      <c r="B69" s="25" t="s">
        <v>49</v>
      </c>
      <c r="C69" s="15" t="s">
        <v>117</v>
      </c>
      <c r="D69" s="15"/>
      <c r="E69" s="15"/>
      <c r="F69" s="15"/>
      <c r="G69" s="15"/>
      <c r="H69" s="15"/>
      <c r="I69" s="15"/>
      <c r="J69" s="26"/>
      <c r="K69" s="26"/>
      <c r="L69" s="26"/>
      <c r="M69" s="15"/>
      <c r="N69" s="15"/>
      <c r="O69" s="49">
        <v>0</v>
      </c>
    </row>
    <row r="70" spans="1:18" ht="20.25" customHeight="1" thickBot="1" x14ac:dyDescent="0.3">
      <c r="B70" s="21" t="s">
        <v>50</v>
      </c>
      <c r="C70" s="19"/>
      <c r="D70" s="19"/>
      <c r="E70" s="19"/>
      <c r="F70" s="19"/>
      <c r="G70" s="19"/>
      <c r="H70" s="19"/>
      <c r="I70" s="19"/>
      <c r="J70" s="22"/>
      <c r="K70" s="22"/>
      <c r="L70" s="22"/>
      <c r="M70" s="19"/>
      <c r="N70" s="19"/>
      <c r="O70" s="48">
        <v>0</v>
      </c>
    </row>
    <row r="71" spans="1:18" ht="20.25" customHeight="1" x14ac:dyDescent="0.25">
      <c r="K71" s="200" t="s">
        <v>57</v>
      </c>
      <c r="L71" s="200"/>
      <c r="M71" s="200"/>
      <c r="N71" s="200"/>
      <c r="O71" s="43">
        <f>SUM(O61:O70)</f>
        <v>0</v>
      </c>
    </row>
    <row r="72" spans="1:18" ht="6.75" customHeight="1" x14ac:dyDescent="0.25"/>
    <row r="73" spans="1:18" ht="6.75" customHeight="1" x14ac:dyDescent="0.25"/>
    <row r="74" spans="1:18" ht="34.5" customHeight="1" thickBot="1" x14ac:dyDescent="0.3">
      <c r="A74" s="27" t="s">
        <v>58</v>
      </c>
      <c r="B74" s="28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8"/>
      <c r="N74" s="28"/>
      <c r="O74" s="30" t="s">
        <v>59</v>
      </c>
    </row>
    <row r="75" spans="1:18" ht="22.5" customHeight="1" thickBo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194" t="s">
        <v>60</v>
      </c>
      <c r="L75" s="194"/>
      <c r="M75" s="194"/>
      <c r="N75" s="194"/>
      <c r="O75" s="52">
        <f>O32+O42+O50+O58+O71</f>
        <v>0</v>
      </c>
    </row>
    <row r="76" spans="1:18" ht="6.75" customHeight="1" x14ac:dyDescent="0.25"/>
    <row r="77" spans="1:18" x14ac:dyDescent="0.25">
      <c r="A77" s="1" t="s">
        <v>61</v>
      </c>
    </row>
    <row r="78" spans="1:18" ht="26.25" customHeight="1" x14ac:dyDescent="0.25">
      <c r="A78" s="1"/>
      <c r="C78" s="195" t="s">
        <v>63</v>
      </c>
      <c r="D78" s="195"/>
      <c r="E78" s="195"/>
      <c r="F78" s="195"/>
      <c r="G78" s="195"/>
      <c r="H78" s="195"/>
      <c r="I78" s="195"/>
      <c r="J78" s="196" t="s">
        <v>64</v>
      </c>
      <c r="K78" s="197"/>
      <c r="L78" s="196" t="s">
        <v>78</v>
      </c>
      <c r="M78" s="197"/>
      <c r="N78" s="197"/>
      <c r="O78" s="62" t="s">
        <v>59</v>
      </c>
    </row>
    <row r="79" spans="1:18" ht="17.25" customHeight="1" x14ac:dyDescent="0.25">
      <c r="B79" s="6" t="s">
        <v>15</v>
      </c>
      <c r="C79" s="189" t="s">
        <v>77</v>
      </c>
      <c r="D79" s="189"/>
      <c r="E79" s="189"/>
      <c r="F79" s="189"/>
      <c r="G79" s="189"/>
      <c r="H79" s="189"/>
      <c r="I79" s="190"/>
      <c r="J79" s="214">
        <v>0.54500000000000004</v>
      </c>
      <c r="K79" s="215"/>
      <c r="L79" s="220">
        <f>O32+O50+O71-O65-O68+Q65</f>
        <v>0</v>
      </c>
      <c r="M79" s="221"/>
      <c r="N79" s="222"/>
      <c r="O79" s="53">
        <f>J79*L79</f>
        <v>0</v>
      </c>
    </row>
    <row r="80" spans="1:18" ht="17.25" customHeight="1" x14ac:dyDescent="0.25">
      <c r="B80" s="25" t="s">
        <v>16</v>
      </c>
      <c r="C80" s="189"/>
      <c r="D80" s="189"/>
      <c r="E80" s="189"/>
      <c r="F80" s="189"/>
      <c r="G80" s="189"/>
      <c r="H80" s="189"/>
      <c r="I80" s="190"/>
      <c r="J80" s="216"/>
      <c r="K80" s="217"/>
      <c r="L80" s="223"/>
      <c r="M80" s="224"/>
      <c r="N80" s="225"/>
      <c r="O80" s="54">
        <f>J80*L80</f>
        <v>0</v>
      </c>
    </row>
    <row r="81" spans="1:15" ht="17.25" customHeight="1" thickBot="1" x14ac:dyDescent="0.3">
      <c r="B81" s="21" t="s">
        <v>17</v>
      </c>
      <c r="C81" s="229"/>
      <c r="D81" s="229"/>
      <c r="E81" s="229"/>
      <c r="F81" s="229"/>
      <c r="G81" s="229"/>
      <c r="H81" s="229"/>
      <c r="I81" s="230"/>
      <c r="J81" s="218"/>
      <c r="K81" s="219"/>
      <c r="L81" s="226"/>
      <c r="M81" s="227"/>
      <c r="N81" s="228"/>
      <c r="O81" s="55">
        <f>J81*L81</f>
        <v>0</v>
      </c>
    </row>
    <row r="82" spans="1:15" ht="20.25" customHeight="1" thickBot="1" x14ac:dyDescent="0.3">
      <c r="K82" s="207" t="s">
        <v>65</v>
      </c>
      <c r="L82" s="208"/>
      <c r="M82" s="208"/>
      <c r="N82" s="209"/>
      <c r="O82" s="52">
        <f>SUM(O79:O81)</f>
        <v>0</v>
      </c>
    </row>
    <row r="83" spans="1:15" ht="6.75" customHeight="1" x14ac:dyDescent="0.25"/>
    <row r="84" spans="1:15" x14ac:dyDescent="0.25">
      <c r="B84" s="210" t="s">
        <v>66</v>
      </c>
      <c r="C84" s="210"/>
      <c r="D84" s="210"/>
      <c r="E84" s="211" t="s">
        <v>244</v>
      </c>
      <c r="F84" s="189"/>
      <c r="G84" s="189"/>
      <c r="H84" s="189"/>
      <c r="I84" s="189"/>
      <c r="J84" s="189"/>
      <c r="K84" s="189"/>
      <c r="L84" s="189"/>
      <c r="M84" s="190"/>
    </row>
    <row r="85" spans="1:15" x14ac:dyDescent="0.25">
      <c r="C85" t="s">
        <v>67</v>
      </c>
    </row>
    <row r="86" spans="1:15" ht="6.75" customHeight="1" x14ac:dyDescent="0.25"/>
    <row r="87" spans="1:15" ht="27" thickBot="1" x14ac:dyDescent="0.3">
      <c r="O87" s="4" t="s">
        <v>59</v>
      </c>
    </row>
    <row r="88" spans="1:15" ht="24" customHeight="1" thickBot="1" x14ac:dyDescent="0.3">
      <c r="A88" s="27" t="s">
        <v>68</v>
      </c>
      <c r="B88" s="28"/>
      <c r="C88" s="28"/>
      <c r="D88" s="28"/>
      <c r="E88" s="28"/>
      <c r="F88" s="28"/>
      <c r="G88" s="28"/>
      <c r="H88" s="191" t="s">
        <v>69</v>
      </c>
      <c r="I88" s="191"/>
      <c r="J88" s="191"/>
      <c r="K88" s="191"/>
      <c r="L88" s="191"/>
      <c r="M88" s="191"/>
      <c r="N88" s="191"/>
      <c r="O88" s="52">
        <f>O75+O82</f>
        <v>0</v>
      </c>
    </row>
    <row r="90" spans="1:15" x14ac:dyDescent="0.25">
      <c r="A90" t="s">
        <v>81</v>
      </c>
    </row>
    <row r="91" spans="1:15" x14ac:dyDescent="0.25">
      <c r="A91" t="s">
        <v>115</v>
      </c>
    </row>
    <row r="92" spans="1:15" x14ac:dyDescent="0.25">
      <c r="J92" s="72" t="s">
        <v>120</v>
      </c>
      <c r="K92" s="73"/>
      <c r="L92" s="73"/>
      <c r="M92" s="74"/>
      <c r="N92" s="74"/>
      <c r="O92" s="75">
        <v>0</v>
      </c>
    </row>
    <row r="93" spans="1:15" x14ac:dyDescent="0.25">
      <c r="J93" s="72" t="s">
        <v>127</v>
      </c>
      <c r="K93" s="73"/>
      <c r="L93" s="73"/>
      <c r="M93" s="74"/>
      <c r="N93" s="74"/>
      <c r="O93" s="75">
        <v>0</v>
      </c>
    </row>
    <row r="94" spans="1:15" x14ac:dyDescent="0.25">
      <c r="J94" s="72" t="s">
        <v>128</v>
      </c>
      <c r="K94" s="73"/>
      <c r="L94" s="73"/>
      <c r="M94" s="74"/>
      <c r="N94" s="74"/>
      <c r="O94" s="75">
        <f>O92+O93</f>
        <v>0</v>
      </c>
    </row>
    <row r="95" spans="1:15" ht="13.8" thickBot="1" x14ac:dyDescent="0.3">
      <c r="J95" s="76"/>
      <c r="K95" s="233" t="s">
        <v>118</v>
      </c>
      <c r="L95" s="233"/>
      <c r="M95" s="234"/>
      <c r="N95" s="77">
        <f>O92-O42-O68-O65+Q65</f>
        <v>0</v>
      </c>
      <c r="O95" s="78">
        <f>N95*J79</f>
        <v>0</v>
      </c>
    </row>
    <row r="96" spans="1:15" x14ac:dyDescent="0.25">
      <c r="J96" s="206" t="s">
        <v>119</v>
      </c>
      <c r="K96" s="206"/>
      <c r="L96" s="206"/>
      <c r="M96" s="206"/>
      <c r="N96" s="74"/>
      <c r="O96" s="75">
        <f>O94+O95</f>
        <v>0</v>
      </c>
    </row>
  </sheetData>
  <mergeCells count="32">
    <mergeCell ref="K95:M95"/>
    <mergeCell ref="J79:K79"/>
    <mergeCell ref="L78:N78"/>
    <mergeCell ref="J96:M96"/>
    <mergeCell ref="H88:N88"/>
    <mergeCell ref="C78:I78"/>
    <mergeCell ref="B84:D84"/>
    <mergeCell ref="L80:N80"/>
    <mergeCell ref="C79:I79"/>
    <mergeCell ref="K82:N82"/>
    <mergeCell ref="L81:N81"/>
    <mergeCell ref="C80:I80"/>
    <mergeCell ref="L79:N79"/>
    <mergeCell ref="J81:K81"/>
    <mergeCell ref="E84:M84"/>
    <mergeCell ref="C81:I81"/>
    <mergeCell ref="K58:N58"/>
    <mergeCell ref="K71:N71"/>
    <mergeCell ref="J80:K80"/>
    <mergeCell ref="L50:N50"/>
    <mergeCell ref="K75:N75"/>
    <mergeCell ref="J78:K78"/>
    <mergeCell ref="A1:O1"/>
    <mergeCell ref="F8:H8"/>
    <mergeCell ref="C8:D8"/>
    <mergeCell ref="D2:E2"/>
    <mergeCell ref="D20:I20"/>
    <mergeCell ref="L42:N42"/>
    <mergeCell ref="L17:N17"/>
    <mergeCell ref="H32:N32"/>
    <mergeCell ref="J30:N30"/>
    <mergeCell ref="C36:M36"/>
  </mergeCells>
  <phoneticPr fontId="6" type="noConversion"/>
  <pageMargins left="0.17" right="0.16" top="0.17" bottom="0.17" header="0.19" footer="0.17"/>
  <pageSetup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Cost Share</vt:lpstr>
      <vt:lpstr>Person Month Conversion Chart</vt:lpstr>
      <vt:lpstr>Total Budget</vt:lpstr>
      <vt:lpstr>Year 1</vt:lpstr>
      <vt:lpstr>Year 2</vt:lpstr>
      <vt:lpstr>Year 3</vt:lpstr>
      <vt:lpstr>Year 4</vt:lpstr>
      <vt:lpstr>Year 5</vt:lpstr>
      <vt:lpstr>'Total Budget'!Print_Area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BSOS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jsnider</dc:creator>
  <cp:lastModifiedBy>Katie M. McKeon</cp:lastModifiedBy>
  <cp:lastPrinted>2010-07-22T14:55:27Z</cp:lastPrinted>
  <dcterms:created xsi:type="dcterms:W3CDTF">2007-08-31T12:44:43Z</dcterms:created>
  <dcterms:modified xsi:type="dcterms:W3CDTF">2018-05-01T14:40:32Z</dcterms:modified>
</cp:coreProperties>
</file>